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265" yWindow="-225" windowWidth="14805" windowHeight="8010"/>
  </bookViews>
  <sheets>
    <sheet name="Sayfa1" sheetId="1" r:id="rId1"/>
    <sheet name="Sayfa2" sheetId="2" r:id="rId2"/>
    <sheet name="Sayfa3" sheetId="3" r:id="rId3"/>
  </sheets>
  <calcPr calcId="145621"/>
</workbook>
</file>

<file path=xl/calcChain.xml><?xml version="1.0" encoding="utf-8"?>
<calcChain xmlns="http://schemas.openxmlformats.org/spreadsheetml/2006/main">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G17" i="1" l="1"/>
  <c r="I17" i="1" l="1"/>
  <c r="J17" i="1" s="1"/>
  <c r="I9" i="1"/>
  <c r="I31" i="1"/>
  <c r="J9" i="1" l="1"/>
  <c r="J31" i="1"/>
  <c r="I65" i="1" l="1"/>
  <c r="J65" i="1" s="1"/>
  <c r="I64" i="1"/>
  <c r="J64" i="1" s="1"/>
  <c r="I60" i="1"/>
  <c r="J60" i="1" s="1"/>
  <c r="I57" i="1"/>
  <c r="J57" i="1" s="1"/>
  <c r="I27" i="1"/>
  <c r="J27" i="1" s="1"/>
  <c r="G65" i="1" l="1"/>
  <c r="G64" i="1"/>
  <c r="G60" i="1"/>
  <c r="G57" i="1"/>
  <c r="G27" i="1"/>
  <c r="I37" i="1"/>
  <c r="J37" i="1" s="1"/>
  <c r="I36" i="1"/>
  <c r="J36" i="1" s="1"/>
  <c r="I35" i="1"/>
  <c r="J35" i="1" s="1"/>
  <c r="I32" i="1"/>
  <c r="J32" i="1" s="1"/>
  <c r="G31" i="1"/>
  <c r="G33" i="1" l="1"/>
  <c r="I33" i="1"/>
  <c r="J33" i="1" s="1"/>
  <c r="G34" i="1"/>
  <c r="I34" i="1"/>
  <c r="J34" i="1" s="1"/>
  <c r="G36" i="1"/>
  <c r="G32" i="1"/>
  <c r="G35" i="1"/>
  <c r="G37" i="1"/>
  <c r="G9" i="1"/>
  <c r="G8" i="1" l="1"/>
  <c r="I8" i="1"/>
  <c r="J8" i="1" s="1"/>
  <c r="G49" i="1" l="1"/>
  <c r="I49" i="1"/>
  <c r="J49" i="1" s="1"/>
  <c r="I48" i="1"/>
  <c r="J48" i="1" s="1"/>
  <c r="G48" i="1" l="1"/>
  <c r="I26" i="1" l="1"/>
  <c r="J26" i="1" s="1"/>
  <c r="I59" i="1"/>
  <c r="J59" i="1" s="1"/>
  <c r="I21" i="1"/>
  <c r="J21" i="1" s="1"/>
  <c r="I7" i="1"/>
  <c r="J7" i="1" s="1"/>
  <c r="I10" i="1"/>
  <c r="J10" i="1" s="1"/>
  <c r="I11" i="1"/>
  <c r="J11" i="1" s="1"/>
  <c r="I12" i="1"/>
  <c r="J12" i="1" s="1"/>
  <c r="I13" i="1"/>
  <c r="J13" i="1" s="1"/>
  <c r="I14" i="1"/>
  <c r="J14" i="1" s="1"/>
  <c r="I15" i="1"/>
  <c r="J15" i="1" s="1"/>
  <c r="I16" i="1"/>
  <c r="J16" i="1" s="1"/>
  <c r="I18" i="1"/>
  <c r="J18" i="1" s="1"/>
  <c r="I19" i="1"/>
  <c r="J19" i="1" s="1"/>
  <c r="I20" i="1"/>
  <c r="J20" i="1" s="1"/>
  <c r="I22" i="1"/>
  <c r="J22" i="1" s="1"/>
  <c r="I23" i="1"/>
  <c r="J23" i="1" s="1"/>
  <c r="I24" i="1"/>
  <c r="J24" i="1" s="1"/>
  <c r="I25" i="1"/>
  <c r="J25" i="1" s="1"/>
  <c r="I28" i="1"/>
  <c r="J28" i="1" s="1"/>
  <c r="I29" i="1"/>
  <c r="J29" i="1" s="1"/>
  <c r="I30" i="1"/>
  <c r="J30" i="1" s="1"/>
  <c r="I38" i="1"/>
  <c r="J38" i="1" s="1"/>
  <c r="I39" i="1"/>
  <c r="J39" i="1" s="1"/>
  <c r="I40" i="1"/>
  <c r="J40" i="1" s="1"/>
  <c r="I41" i="1"/>
  <c r="J41" i="1" s="1"/>
  <c r="I42" i="1"/>
  <c r="J42" i="1" s="1"/>
  <c r="I43" i="1"/>
  <c r="J43" i="1" s="1"/>
  <c r="I44" i="1"/>
  <c r="J44" i="1" s="1"/>
  <c r="I45" i="1"/>
  <c r="J45" i="1" s="1"/>
  <c r="I46" i="1"/>
  <c r="J46" i="1" s="1"/>
  <c r="I47" i="1"/>
  <c r="J47" i="1" s="1"/>
  <c r="I50" i="1"/>
  <c r="J50" i="1" s="1"/>
  <c r="I51" i="1"/>
  <c r="J51" i="1" s="1"/>
  <c r="I52" i="1"/>
  <c r="J52" i="1" s="1"/>
  <c r="I53" i="1"/>
  <c r="J53" i="1" s="1"/>
  <c r="I54" i="1"/>
  <c r="J54" i="1" s="1"/>
  <c r="I55" i="1"/>
  <c r="J55" i="1" s="1"/>
  <c r="I56" i="1"/>
  <c r="J56" i="1" s="1"/>
  <c r="I58" i="1"/>
  <c r="J58" i="1" s="1"/>
  <c r="I61" i="1"/>
  <c r="J61" i="1" s="1"/>
  <c r="I62" i="1"/>
  <c r="J62" i="1" s="1"/>
  <c r="I63" i="1"/>
  <c r="J63" i="1" s="1"/>
  <c r="F6" i="1"/>
  <c r="I6" i="1" s="1"/>
  <c r="J6" i="1" s="1"/>
  <c r="G26" i="1" l="1"/>
  <c r="G59" i="1"/>
  <c r="G21" i="1"/>
  <c r="G7" i="1"/>
  <c r="G10" i="1"/>
  <c r="G11" i="1"/>
  <c r="G12" i="1"/>
  <c r="G13" i="1"/>
  <c r="G14" i="1"/>
  <c r="G15" i="1"/>
  <c r="G16" i="1"/>
  <c r="G18" i="1"/>
  <c r="G19" i="1"/>
  <c r="G20" i="1"/>
  <c r="G22" i="1"/>
  <c r="G23" i="1"/>
  <c r="G24" i="1"/>
  <c r="G25" i="1"/>
  <c r="G28" i="1"/>
  <c r="G29" i="1"/>
  <c r="G30" i="1"/>
  <c r="G38" i="1"/>
  <c r="G39" i="1"/>
  <c r="G40" i="1"/>
  <c r="G41" i="1"/>
  <c r="G42" i="1"/>
  <c r="G43" i="1"/>
  <c r="G44" i="1"/>
  <c r="G45" i="1"/>
  <c r="G46" i="1"/>
  <c r="G47" i="1"/>
  <c r="G50" i="1"/>
  <c r="G51" i="1"/>
  <c r="G52" i="1"/>
  <c r="G53" i="1"/>
  <c r="G54" i="1"/>
  <c r="G55" i="1"/>
  <c r="G56" i="1"/>
  <c r="G58" i="1"/>
  <c r="G61" i="1"/>
  <c r="G62" i="1"/>
  <c r="G63" i="1"/>
  <c r="G6" i="1"/>
</calcChain>
</file>

<file path=xl/sharedStrings.xml><?xml version="1.0" encoding="utf-8"?>
<sst xmlns="http://schemas.openxmlformats.org/spreadsheetml/2006/main" count="195" uniqueCount="132">
  <si>
    <t xml:space="preserve">Sıra No  </t>
  </si>
  <si>
    <t>Mera Yayla Otlatma kapasitesi (KBHB)*</t>
  </si>
  <si>
    <t>Tahmini Bedel (TL)</t>
  </si>
  <si>
    <t>Kiralanacak Alan Miktarı (da)</t>
  </si>
  <si>
    <t>Bingöl-Merkez</t>
  </si>
  <si>
    <t>Yukarı Uzunsavat</t>
  </si>
  <si>
    <t>Aşağı Uzunsavat</t>
  </si>
  <si>
    <t>Boğlan-Terazin</t>
  </si>
  <si>
    <t>Boğlan-Avgani</t>
  </si>
  <si>
    <t>Boğlan-Gahuran</t>
  </si>
  <si>
    <t>Boğlan-Musadüzü</t>
  </si>
  <si>
    <t>Bingöl-Karlıova</t>
  </si>
  <si>
    <t>Kızılçubuk-Dolaman</t>
  </si>
  <si>
    <t>Kaynarpınar-Horhor</t>
  </si>
  <si>
    <t>Kaynarpınar-Aktaş Çavuşlu</t>
  </si>
  <si>
    <t>Hasanova-Sincik Yaylası</t>
  </si>
  <si>
    <t>Bingöl-Yayladere</t>
  </si>
  <si>
    <t xml:space="preserve">Bingöl-Yedisu </t>
  </si>
  <si>
    <t>Kaşıklı-Andoz</t>
  </si>
  <si>
    <t>Bingöl-Kiğı</t>
  </si>
  <si>
    <t>İl-İlçe Adı</t>
  </si>
  <si>
    <t>Ada/Parsel Numarası</t>
  </si>
  <si>
    <t>0/370</t>
  </si>
  <si>
    <t>358/1</t>
  </si>
  <si>
    <t>Bingöl-Solhan</t>
  </si>
  <si>
    <t>Köy/Mahalle  ve Mera/Yayla Adı</t>
  </si>
  <si>
    <t>Kiralama Süresi (gün)</t>
  </si>
  <si>
    <t>224/1</t>
  </si>
  <si>
    <t>Kazanlı-Şip Tepeleri</t>
  </si>
  <si>
    <t>144/1, 146/1</t>
  </si>
  <si>
    <t>Yavuztaş- Sülbüs Yamacı</t>
  </si>
  <si>
    <t>118/131</t>
  </si>
  <si>
    <t>Hasanova-Karaşah Yaylası</t>
  </si>
  <si>
    <t>Hasanova-Hışhişik Yaylası</t>
  </si>
  <si>
    <t>G.pertek-Çiçekli M. Meh.</t>
  </si>
  <si>
    <t>Eskişehir-Kiğı Yaylası</t>
  </si>
  <si>
    <t>405/23</t>
  </si>
  <si>
    <t>138/1</t>
  </si>
  <si>
    <t>113/148</t>
  </si>
  <si>
    <t>313/1</t>
  </si>
  <si>
    <t>101/446</t>
  </si>
  <si>
    <t>101/375</t>
  </si>
  <si>
    <t>101/445</t>
  </si>
  <si>
    <t>101/3</t>
  </si>
  <si>
    <t>Gökçekanat-Şakşak Sırtı Altı</t>
  </si>
  <si>
    <t>Oğuldere-Bulguran Yaylası</t>
  </si>
  <si>
    <t>Gökçeli-Or Yaylası</t>
  </si>
  <si>
    <t>117/20,117/21</t>
  </si>
  <si>
    <t>Bingöl-Adaklı</t>
  </si>
  <si>
    <t>Ölmez Köyü-Ölmez Yaylası</t>
  </si>
  <si>
    <t xml:space="preserve">
BİNGÖL İL MERA KOMİSYONU BAŞKANLIĞINDAN 
2021 YILINDA KİRAYA VERİLECEK YAYLA VE MERALARIN LİSTESİ
</t>
  </si>
  <si>
    <t>Bilice-Bilice Yaylası</t>
  </si>
  <si>
    <t>Bilice-Bilice Merası</t>
  </si>
  <si>
    <t>133/1</t>
  </si>
  <si>
    <t>233/162</t>
  </si>
  <si>
    <t xml:space="preserve">Gökçekanat-A.Şakşak Sırtı </t>
  </si>
  <si>
    <t>109/1</t>
  </si>
  <si>
    <t>Topraklık-Topraklık Yaylası</t>
  </si>
  <si>
    <t>Çomak-Çomak Merası</t>
  </si>
  <si>
    <t>Tekbaş-Tekbaş Merası</t>
  </si>
  <si>
    <t>Akımlı</t>
  </si>
  <si>
    <t>Akımlı-Muko</t>
  </si>
  <si>
    <t>Demiroluk</t>
  </si>
  <si>
    <t>498/1-497-1</t>
  </si>
  <si>
    <t>Mercan</t>
  </si>
  <si>
    <t>Çanakçı</t>
  </si>
  <si>
    <t>109/2</t>
  </si>
  <si>
    <t>Eskikavak</t>
  </si>
  <si>
    <t>210/10</t>
  </si>
  <si>
    <t>Bingöl Yayladere</t>
  </si>
  <si>
    <t>Hasköy</t>
  </si>
  <si>
    <t>356/1</t>
  </si>
  <si>
    <t>Bingöl -Yedisu</t>
  </si>
  <si>
    <t>Dinarbey</t>
  </si>
  <si>
    <t>119/1</t>
  </si>
  <si>
    <t>Elmalı</t>
  </si>
  <si>
    <t>114/1</t>
  </si>
  <si>
    <t>Karapolat</t>
  </si>
  <si>
    <t>136/1</t>
  </si>
  <si>
    <t>123/1</t>
  </si>
  <si>
    <t>126/5</t>
  </si>
  <si>
    <t>0/313</t>
  </si>
  <si>
    <t>0-319-0/318</t>
  </si>
  <si>
    <t>192/1</t>
  </si>
  <si>
    <t>189/1</t>
  </si>
  <si>
    <t>125/1</t>
  </si>
  <si>
    <t>159/1</t>
  </si>
  <si>
    <t xml:space="preserve">Yavuztaş-B.Pınarı </t>
  </si>
  <si>
    <t>235/1</t>
  </si>
  <si>
    <t>Boğazköy</t>
  </si>
  <si>
    <t>108/4-106/4</t>
  </si>
  <si>
    <t>Çiftlik/Yaşlıdere Düzlüğü</t>
  </si>
  <si>
    <t>0/503</t>
  </si>
  <si>
    <t>Tuzluca/Mikail</t>
  </si>
  <si>
    <t>121/1</t>
  </si>
  <si>
    <t>Gökçedal</t>
  </si>
  <si>
    <t>123/1-106/4</t>
  </si>
  <si>
    <t>228/1-229/5</t>
  </si>
  <si>
    <t>141/1</t>
  </si>
  <si>
    <t>227/1</t>
  </si>
  <si>
    <t>Mutluca-Mihran ve Şeik</t>
  </si>
  <si>
    <t xml:space="preserve">Kaynarpınar-Siloper </t>
  </si>
  <si>
    <t>246/8</t>
  </si>
  <si>
    <t>102/15</t>
  </si>
  <si>
    <t>Haktanır-Tikan Tepe</t>
  </si>
  <si>
    <t>en fazla</t>
  </si>
  <si>
    <t>en az</t>
  </si>
  <si>
    <t>İhale Tarihi</t>
  </si>
  <si>
    <t>İhale Saati</t>
  </si>
  <si>
    <t>Akımlı-Haküstün</t>
  </si>
  <si>
    <t>179/1-1801</t>
  </si>
  <si>
    <t>149/1</t>
  </si>
  <si>
    <t>115/4</t>
  </si>
  <si>
    <t>148/1</t>
  </si>
  <si>
    <t>113/43, 114/4, 116/3, 117/1,112/4</t>
  </si>
  <si>
    <t>Kızılçubuk-Eskiköm</t>
  </si>
  <si>
    <t>Ortaköy/ Koyunyatağı</t>
  </si>
  <si>
    <t>103/46</t>
  </si>
  <si>
    <t>101/1</t>
  </si>
  <si>
    <t>Geçici Teminat Bedeli %25    (TL)</t>
  </si>
  <si>
    <t xml:space="preserve">128-1, 180-1, 177-1, </t>
  </si>
  <si>
    <t>Yaygınçayır-Kuruca</t>
  </si>
  <si>
    <t>0/726</t>
  </si>
  <si>
    <t>Hasanova Mezrası</t>
  </si>
  <si>
    <t>Dallıtepe</t>
  </si>
  <si>
    <t>108/2</t>
  </si>
  <si>
    <t>Akçadamlar</t>
  </si>
  <si>
    <t>474/6</t>
  </si>
  <si>
    <t>127-14, 127-13,128/17</t>
  </si>
  <si>
    <t>Arıca</t>
  </si>
  <si>
    <t>448/11-480/1-481/1</t>
  </si>
  <si>
    <r>
      <t xml:space="preserve">A-2025 Yılı Otlatma Mevsimi için Bingöl İl ve İlçeleri sınırlarında bulunan ihtiyaç fazlası yayla ve meralar 2886 sayılı Devlet İhale Kanununun 51 (g) Maddesi hükümleri çerçevesinde aşağıdaki tarih ve saatlerde pazarlık usulü ile kiraya verilecektir.                                                                                                                                                                                                                                                                    </t>
    </r>
    <r>
      <rPr>
        <b/>
        <u/>
        <sz val="7.5"/>
        <color theme="1"/>
        <rFont val="Times New Roman"/>
        <family val="1"/>
        <charset val="162"/>
      </rPr>
      <t xml:space="preserve">B-İstenen belgeler: </t>
    </r>
    <r>
      <rPr>
        <b/>
        <sz val="7.5"/>
        <color theme="1"/>
        <rFont val="Times New Roman"/>
        <family val="1"/>
        <charset val="162"/>
      </rPr>
      <t xml:space="preserve">
1- Başvuru Dilekçesi ve İhale Şartnamesini Bingöl İl Tarım ve Orman Müdürlüğü Çayır, Mera ve Yem Bitkileri Şube Müdürlüğünden ücretsiz olarak temin edilecek. İhaleye katılacak olanlar Başvuru dilekçesini İhale tarihinden en az bir gün önce Çayır, Mera ve Yem Bitkileri Şube Müdürlüğüne teslim etmeleri zorunludur.
2- Birlik Üyeliği, Hayvancılık Bilgi Sistemi Kaydı (İşletme Tescil Belgesi)
3- Vukuatlı Nüfus Kayıt Örneği (Aynı adreste ne zamandan beri ikamet ettiği yazılacak).
4- %25 oranında Geçici Teminat Makbuzu ve Adli Sicil Kaydı( Geçici Teminatlar Bingöl Defterdarlık Muhasebe Müdürlüğüne yatırılacaktır.)
5- Noter Tasdikli Taahhütname
C-İhaleler Bingöl İl  Tarım ve Orman Müdürlüğü Toplantı Salonunda Mera İhale Komisyonu huzurunda yapılacaktır.İhaleye katılmak isteyenler belirtilen saatte ihale salonunun önünde hazır bulunmalıdır.
D-2886 Devlet İhale kanunun 54. maddesinde; "Taahhüdün, sözleşme ve şartname hükümlerine uygun olarak yerine getirilmesini sağlamak amacıyla, sözleşme yapılmasından önce müteahhit veya müşteriden ihale bedeli üzerinden hesaplanmak suretiyle % 6 oranında kesin teminat alınır. (Ek cümle:17/9/2004-5234/9 md.) Tasfiye idaresince yapılan taşınır mal satışlarında kesin teminat, ihale bedelinin % 6'sından az olamaz.
Müteahhit veya müşterinin bu zorunluluğa uymaması halinde, protesto çekmeye ve hüküm almaya gerek kalmaksızın ihale bozulur ve varsa geçici teminatı gelir kaydedilir.
Verilen kesin teminat, teminat olarak kabul edilen diğer değerlerle değiştirilebilir.Sözleşmenin yapılmasından sonra geçici teminat iade edilir."                                                                                                                                                                                                  E-Komisyon İhaleyi yapıp yapmamakta serbesttir.
F- İhaleler Bingöl Tarım ve Orman İl Müdürlüğü 2. Kat Toplantı salonunda yapılacaktır. İlan olunur.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</si>
</sst>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theme="1"/>
      <name val="Calibri"/>
      <family val="2"/>
      <scheme val="minor"/>
    </font>
    <font>
      <sz val="8"/>
      <color rgb="FF000000"/>
      <name val="Times New Roman"/>
      <family val="1"/>
      <charset val="162"/>
    </font>
    <font>
      <sz val="7"/>
      <color theme="1"/>
      <name val="Calibri"/>
      <family val="2"/>
      <scheme val="minor"/>
    </font>
    <font>
      <b/>
      <sz val="10"/>
      <color theme="1"/>
      <name val="Times New Roman"/>
      <family val="1"/>
      <charset val="162"/>
    </font>
    <font>
      <sz val="8"/>
      <name val="Times New Roman"/>
      <family val="1"/>
      <charset val="162"/>
    </font>
    <font>
      <sz val="7"/>
      <name val="Calibri"/>
      <family val="2"/>
      <scheme val="minor"/>
    </font>
    <font>
      <sz val="7"/>
      <name val="Times New Roman"/>
      <family val="1"/>
      <charset val="162"/>
    </font>
    <font>
      <sz val="7"/>
      <color rgb="FFFF0000"/>
      <name val="Calibri"/>
      <family val="2"/>
      <scheme val="minor"/>
    </font>
    <font>
      <sz val="8"/>
      <color rgb="FFFF0000"/>
      <name val="Times New Roman"/>
      <family val="1"/>
      <charset val="162"/>
    </font>
    <font>
      <b/>
      <sz val="7"/>
      <color theme="1"/>
      <name val="Calibri"/>
      <family val="2"/>
      <scheme val="minor"/>
    </font>
    <font>
      <b/>
      <sz val="7"/>
      <name val="Calibri"/>
      <family val="2"/>
      <scheme val="minor"/>
    </font>
    <font>
      <b/>
      <sz val="7.5"/>
      <color theme="1"/>
      <name val="Times New Roman"/>
      <family val="1"/>
      <charset val="162"/>
    </font>
    <font>
      <b/>
      <u/>
      <sz val="7.5"/>
      <color theme="1"/>
      <name val="Times New Roman"/>
      <family val="1"/>
      <charset val="162"/>
    </font>
    <font>
      <sz val="9"/>
      <name val="Calibri"/>
      <family val="2"/>
      <scheme val="minor"/>
    </font>
    <font>
      <sz val="8"/>
      <color theme="1"/>
      <name val="Times New Roman"/>
      <family val="1"/>
      <charset val="162"/>
    </font>
  </fonts>
  <fills count="6">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xf numFmtId="0" fontId="5" fillId="0" borderId="0" xfId="0" applyFont="1"/>
    <xf numFmtId="0" fontId="9" fillId="0" borderId="0" xfId="0" applyFont="1"/>
    <xf numFmtId="0" fontId="10" fillId="0" borderId="0" xfId="0" applyFont="1" applyFill="1"/>
    <xf numFmtId="1" fontId="13" fillId="0" borderId="1" xfId="0" applyNumberFormat="1" applyFont="1" applyFill="1" applyBorder="1" applyAlignment="1">
      <alignment horizontal="left"/>
    </xf>
    <xf numFmtId="1" fontId="4" fillId="0" borderId="1" xfId="0" applyNumberFormat="1" applyFont="1" applyFill="1" applyBorder="1" applyAlignment="1">
      <alignment horizontal="center" vertical="center" wrapText="1"/>
    </xf>
    <xf numFmtId="1" fontId="2" fillId="0" borderId="0" xfId="0" applyNumberFormat="1" applyFont="1"/>
    <xf numFmtId="0" fontId="4" fillId="0"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14" fillId="0" borderId="1" xfId="0" applyNumberFormat="1" applyFont="1" applyFill="1" applyBorder="1"/>
    <xf numFmtId="20" fontId="14" fillId="0" borderId="1" xfId="0" applyNumberFormat="1" applyFont="1" applyFill="1" applyBorder="1"/>
    <xf numFmtId="0" fontId="4" fillId="0"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xf>
    <xf numFmtId="0" fontId="4" fillId="0" borderId="1" xfId="0" applyFont="1" applyFill="1" applyBorder="1" applyAlignment="1">
      <alignment horizontal="center" vertical="center" wrapText="1"/>
    </xf>
    <xf numFmtId="0" fontId="10" fillId="2" borderId="0" xfId="0" applyFont="1" applyFill="1"/>
    <xf numFmtId="0" fontId="2" fillId="2" borderId="0" xfId="0" applyFont="1" applyFill="1"/>
    <xf numFmtId="0" fontId="10" fillId="3" borderId="0" xfId="0" applyFont="1" applyFill="1"/>
    <xf numFmtId="0" fontId="2" fillId="3" borderId="0" xfId="0" applyFont="1" applyFill="1"/>
    <xf numFmtId="0" fontId="7" fillId="3" borderId="0" xfId="0" applyFont="1" applyFill="1"/>
    <xf numFmtId="0" fontId="10" fillId="4" borderId="0" xfId="0" applyFont="1" applyFill="1"/>
    <xf numFmtId="0" fontId="2" fillId="4" borderId="0" xfId="0" applyFont="1" applyFill="1"/>
    <xf numFmtId="0" fontId="10" fillId="5" borderId="0" xfId="0" applyFont="1" applyFill="1"/>
    <xf numFmtId="0" fontId="2" fillId="5" borderId="0" xfId="0" applyFont="1" applyFill="1"/>
    <xf numFmtId="0" fontId="4" fillId="0" borderId="1" xfId="0" applyFont="1" applyFill="1" applyBorder="1" applyAlignment="1">
      <alignment horizontal="center" vertical="center" wrapText="1"/>
    </xf>
    <xf numFmtId="4" fontId="2" fillId="0" borderId="0" xfId="0" applyNumberFormat="1" applyFont="1"/>
    <xf numFmtId="0" fontId="2" fillId="0" borderId="0" xfId="0" applyFont="1" applyFill="1"/>
    <xf numFmtId="0" fontId="2" fillId="0" borderId="0" xfId="0" applyFont="1" applyFill="1" applyBorder="1"/>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20" fontId="4"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20" fontId="8" fillId="0" borderId="0" xfId="0" applyNumberFormat="1" applyFont="1" applyFill="1" applyBorder="1" applyAlignment="1">
      <alignment horizontal="center" vertical="center" wrapText="1"/>
    </xf>
    <xf numFmtId="0" fontId="7" fillId="0" borderId="0" xfId="0" applyFont="1" applyFill="1"/>
    <xf numFmtId="0" fontId="6" fillId="0" borderId="0" xfId="0" applyFont="1" applyFill="1" applyBorder="1" applyAlignment="1">
      <alignment horizontal="center" vertical="center" wrapText="1"/>
    </xf>
    <xf numFmtId="0" fontId="5" fillId="0" borderId="0" xfId="0" applyFont="1" applyFill="1"/>
    <xf numFmtId="3"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3" fillId="0" borderId="0" xfId="0" applyFont="1" applyBorder="1" applyAlignment="1">
      <alignment horizontal="center" wrapText="1"/>
    </xf>
    <xf numFmtId="0" fontId="4" fillId="0" borderId="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tabSelected="1" topLeftCell="A39" zoomScale="150" zoomScaleNormal="150" workbookViewId="0">
      <selection activeCell="F66" sqref="F66:K67"/>
    </sheetView>
  </sheetViews>
  <sheetFormatPr defaultRowHeight="9" x14ac:dyDescent="0.15"/>
  <cols>
    <col min="1" max="1" width="0.28515625" style="1" customWidth="1"/>
    <col min="2" max="2" width="2.7109375" style="1" customWidth="1"/>
    <col min="3" max="3" width="14.28515625" style="1" bestFit="1" customWidth="1"/>
    <col min="4" max="4" width="22.5703125" style="1" bestFit="1" customWidth="1"/>
    <col min="5" max="5" width="8.140625" style="1" customWidth="1"/>
    <col min="6" max="6" width="6.140625" style="1" customWidth="1"/>
    <col min="7" max="7" width="5" style="7" customWidth="1"/>
    <col min="8" max="8" width="13.7109375" style="1" bestFit="1" customWidth="1"/>
    <col min="9" max="10" width="8.28515625" style="1" bestFit="1" customWidth="1"/>
    <col min="11" max="11" width="13.85546875" style="1" customWidth="1"/>
    <col min="12" max="13" width="9.140625" style="1"/>
    <col min="14" max="31" width="9.140625" style="28"/>
    <col min="32" max="16384" width="9.140625" style="1"/>
  </cols>
  <sheetData>
    <row r="1" spans="1:31" ht="9" customHeight="1" x14ac:dyDescent="0.2">
      <c r="B1" s="49" t="s">
        <v>50</v>
      </c>
      <c r="C1" s="49"/>
      <c r="D1" s="49"/>
      <c r="E1" s="49"/>
      <c r="F1" s="49"/>
      <c r="G1" s="49"/>
      <c r="H1" s="49"/>
      <c r="I1" s="49"/>
      <c r="J1" s="49"/>
      <c r="K1" s="49"/>
      <c r="L1" s="3"/>
      <c r="M1" s="3"/>
    </row>
    <row r="2" spans="1:31" ht="185.25" customHeight="1" x14ac:dyDescent="0.15">
      <c r="B2" s="47" t="s">
        <v>131</v>
      </c>
      <c r="C2" s="47"/>
      <c r="D2" s="47"/>
      <c r="E2" s="47"/>
      <c r="F2" s="47"/>
      <c r="G2" s="47"/>
      <c r="H2" s="47"/>
      <c r="I2" s="47"/>
      <c r="J2" s="47"/>
      <c r="K2" s="47"/>
      <c r="L2" s="47"/>
      <c r="M2" s="47"/>
    </row>
    <row r="3" spans="1:31" ht="22.5" customHeight="1" x14ac:dyDescent="0.15">
      <c r="A3" s="4"/>
      <c r="B3" s="50" t="s">
        <v>0</v>
      </c>
      <c r="C3" s="48" t="s">
        <v>20</v>
      </c>
      <c r="D3" s="48" t="s">
        <v>25</v>
      </c>
      <c r="E3" s="48" t="s">
        <v>26</v>
      </c>
      <c r="F3" s="48" t="s">
        <v>1</v>
      </c>
      <c r="G3" s="48"/>
      <c r="H3" s="48" t="s">
        <v>21</v>
      </c>
      <c r="I3" s="48" t="s">
        <v>2</v>
      </c>
      <c r="J3" s="48" t="s">
        <v>119</v>
      </c>
      <c r="K3" s="48" t="s">
        <v>3</v>
      </c>
      <c r="L3" s="46" t="s">
        <v>107</v>
      </c>
      <c r="M3" s="46" t="s">
        <v>108</v>
      </c>
    </row>
    <row r="4" spans="1:31" ht="12.75" customHeight="1" x14ac:dyDescent="0.15">
      <c r="A4" s="4"/>
      <c r="B4" s="50"/>
      <c r="C4" s="48"/>
      <c r="D4" s="48"/>
      <c r="E4" s="48"/>
      <c r="F4" s="48"/>
      <c r="G4" s="48"/>
      <c r="H4" s="48"/>
      <c r="I4" s="48"/>
      <c r="J4" s="48"/>
      <c r="K4" s="48"/>
      <c r="L4" s="46"/>
      <c r="M4" s="46"/>
    </row>
    <row r="5" spans="1:31" ht="12.75" customHeight="1" x14ac:dyDescent="0.15">
      <c r="A5" s="4"/>
      <c r="B5" s="13"/>
      <c r="C5" s="48"/>
      <c r="D5" s="48"/>
      <c r="E5" s="48"/>
      <c r="F5" s="14" t="s">
        <v>105</v>
      </c>
      <c r="G5" s="6" t="s">
        <v>106</v>
      </c>
      <c r="H5" s="48"/>
      <c r="I5" s="48"/>
      <c r="J5" s="48"/>
      <c r="K5" s="48"/>
      <c r="L5" s="46"/>
      <c r="M5" s="46"/>
    </row>
    <row r="6" spans="1:31" s="18" customFormat="1" ht="12.75" customHeight="1" x14ac:dyDescent="0.2">
      <c r="A6" s="17"/>
      <c r="B6" s="8">
        <v>1</v>
      </c>
      <c r="C6" s="8" t="s">
        <v>4</v>
      </c>
      <c r="D6" s="8" t="s">
        <v>5</v>
      </c>
      <c r="E6" s="16">
        <v>150</v>
      </c>
      <c r="F6" s="5">
        <f>K6/1.86</f>
        <v>1567.741935483871</v>
      </c>
      <c r="G6" s="5">
        <f>F6/2</f>
        <v>783.87096774193549</v>
      </c>
      <c r="H6" s="16" t="s">
        <v>22</v>
      </c>
      <c r="I6" s="9">
        <f>F6*30</f>
        <v>47032.258064516129</v>
      </c>
      <c r="J6" s="9">
        <f>CEILING(I6*0.25,0.01)</f>
        <v>11758.07</v>
      </c>
      <c r="K6" s="45">
        <v>2916</v>
      </c>
      <c r="L6" s="11">
        <v>45756</v>
      </c>
      <c r="M6" s="12">
        <v>0.41666666666666669</v>
      </c>
      <c r="N6" s="28"/>
      <c r="O6" s="28"/>
      <c r="P6" s="28"/>
      <c r="Q6" s="28"/>
      <c r="R6" s="28"/>
      <c r="S6" s="28"/>
      <c r="T6" s="28"/>
      <c r="U6" s="28"/>
      <c r="V6" s="28"/>
      <c r="W6" s="28"/>
      <c r="X6" s="28"/>
      <c r="Y6" s="28"/>
      <c r="Z6" s="28"/>
      <c r="AA6" s="28"/>
      <c r="AB6" s="28"/>
      <c r="AC6" s="28"/>
      <c r="AD6" s="28"/>
      <c r="AE6" s="28"/>
    </row>
    <row r="7" spans="1:31" s="18" customFormat="1" ht="12.75" customHeight="1" x14ac:dyDescent="0.2">
      <c r="A7" s="17"/>
      <c r="B7" s="8">
        <v>2</v>
      </c>
      <c r="C7" s="8" t="s">
        <v>4</v>
      </c>
      <c r="D7" s="8" t="s">
        <v>6</v>
      </c>
      <c r="E7" s="16">
        <v>150</v>
      </c>
      <c r="F7" s="5">
        <f t="shared" ref="F7:F65" si="0">K7/1.86</f>
        <v>1567.741935483871</v>
      </c>
      <c r="G7" s="5">
        <f t="shared" ref="G7:G66" si="1">F7/2</f>
        <v>783.87096774193549</v>
      </c>
      <c r="H7" s="16" t="s">
        <v>22</v>
      </c>
      <c r="I7" s="9">
        <f t="shared" ref="I7:I66" si="2">F7*30</f>
        <v>47032.258064516129</v>
      </c>
      <c r="J7" s="9">
        <f t="shared" ref="J7:K66" si="3">CEILING(I7*0.25,0.01)</f>
        <v>11758.07</v>
      </c>
      <c r="K7" s="45">
        <v>2916</v>
      </c>
      <c r="L7" s="11">
        <v>45756</v>
      </c>
      <c r="M7" s="12">
        <v>0.4236111111111111</v>
      </c>
      <c r="N7" s="28"/>
      <c r="O7" s="28"/>
      <c r="P7" s="28"/>
      <c r="Q7" s="28"/>
      <c r="R7" s="28"/>
      <c r="S7" s="28"/>
      <c r="T7" s="28"/>
      <c r="U7" s="28"/>
      <c r="V7" s="28"/>
      <c r="W7" s="28"/>
      <c r="X7" s="28"/>
      <c r="Y7" s="28"/>
      <c r="Z7" s="28"/>
      <c r="AA7" s="28"/>
      <c r="AB7" s="28"/>
      <c r="AC7" s="28"/>
      <c r="AD7" s="28"/>
      <c r="AE7" s="28"/>
    </row>
    <row r="8" spans="1:31" s="18" customFormat="1" ht="12.75" customHeight="1" x14ac:dyDescent="0.2">
      <c r="A8" s="17"/>
      <c r="B8" s="8">
        <v>3</v>
      </c>
      <c r="C8" s="8" t="s">
        <v>4</v>
      </c>
      <c r="D8" s="8" t="s">
        <v>121</v>
      </c>
      <c r="E8" s="16">
        <v>150</v>
      </c>
      <c r="F8" s="5">
        <f t="shared" si="0"/>
        <v>1021.505376344086</v>
      </c>
      <c r="G8" s="5">
        <f t="shared" si="1"/>
        <v>510.75268817204301</v>
      </c>
      <c r="H8" s="16" t="s">
        <v>122</v>
      </c>
      <c r="I8" s="9">
        <f t="shared" si="2"/>
        <v>30645.16129032258</v>
      </c>
      <c r="J8" s="9">
        <f t="shared" si="3"/>
        <v>7661.3</v>
      </c>
      <c r="K8" s="45">
        <v>1900</v>
      </c>
      <c r="L8" s="11">
        <v>45756</v>
      </c>
      <c r="M8" s="12">
        <v>0.43055555555555503</v>
      </c>
      <c r="N8" s="28"/>
      <c r="O8" s="28"/>
      <c r="P8" s="28"/>
      <c r="Q8" s="28"/>
      <c r="R8" s="28"/>
      <c r="S8" s="28"/>
      <c r="T8" s="28"/>
      <c r="U8" s="28"/>
      <c r="V8" s="28"/>
      <c r="W8" s="28"/>
      <c r="X8" s="28"/>
      <c r="Y8" s="28"/>
      <c r="Z8" s="28"/>
      <c r="AA8" s="28"/>
      <c r="AB8" s="28"/>
      <c r="AC8" s="28"/>
      <c r="AD8" s="28"/>
      <c r="AE8" s="28"/>
    </row>
    <row r="9" spans="1:31" s="18" customFormat="1" ht="12.75" customHeight="1" x14ac:dyDescent="0.2">
      <c r="A9" s="17"/>
      <c r="B9" s="8">
        <v>4</v>
      </c>
      <c r="C9" s="8" t="s">
        <v>4</v>
      </c>
      <c r="D9" s="8" t="s">
        <v>124</v>
      </c>
      <c r="E9" s="16">
        <v>150</v>
      </c>
      <c r="F9" s="5">
        <f t="shared" si="0"/>
        <v>771.50537634408602</v>
      </c>
      <c r="G9" s="5">
        <f>F9/2</f>
        <v>385.75268817204301</v>
      </c>
      <c r="H9" s="16" t="s">
        <v>125</v>
      </c>
      <c r="I9" s="9">
        <f t="shared" si="2"/>
        <v>23145.16129032258</v>
      </c>
      <c r="J9" s="9">
        <f t="shared" si="3"/>
        <v>5786.3</v>
      </c>
      <c r="K9" s="45">
        <v>1435</v>
      </c>
      <c r="L9" s="11">
        <v>45756</v>
      </c>
      <c r="M9" s="12">
        <v>0.4375</v>
      </c>
      <c r="N9" s="28"/>
      <c r="O9" s="28"/>
      <c r="P9" s="28"/>
      <c r="Q9" s="28"/>
      <c r="R9" s="28"/>
      <c r="S9" s="28"/>
      <c r="T9" s="28"/>
      <c r="U9" s="28"/>
      <c r="V9" s="28"/>
      <c r="W9" s="28"/>
      <c r="X9" s="28"/>
      <c r="Y9" s="28"/>
      <c r="Z9" s="28"/>
      <c r="AA9" s="28"/>
      <c r="AB9" s="28"/>
      <c r="AC9" s="28"/>
      <c r="AD9" s="28"/>
      <c r="AE9" s="28"/>
    </row>
    <row r="10" spans="1:31" s="18" customFormat="1" ht="14.25" customHeight="1" x14ac:dyDescent="0.2">
      <c r="A10" s="17"/>
      <c r="B10" s="8">
        <v>5</v>
      </c>
      <c r="C10" s="8" t="s">
        <v>4</v>
      </c>
      <c r="D10" s="8" t="s">
        <v>46</v>
      </c>
      <c r="E10" s="16">
        <v>150</v>
      </c>
      <c r="F10" s="5">
        <f t="shared" si="0"/>
        <v>712.90322580645159</v>
      </c>
      <c r="G10" s="5">
        <f t="shared" si="1"/>
        <v>356.45161290322579</v>
      </c>
      <c r="H10" s="16" t="s">
        <v>47</v>
      </c>
      <c r="I10" s="9">
        <f t="shared" si="2"/>
        <v>21387.096774193549</v>
      </c>
      <c r="J10" s="9">
        <f t="shared" si="3"/>
        <v>5346.78</v>
      </c>
      <c r="K10" s="45">
        <v>1326</v>
      </c>
      <c r="L10" s="11">
        <v>45756</v>
      </c>
      <c r="M10" s="12">
        <v>0.44444444444444398</v>
      </c>
      <c r="N10" s="28"/>
      <c r="O10" s="28"/>
      <c r="P10" s="28"/>
      <c r="Q10" s="28"/>
      <c r="R10" s="28"/>
      <c r="S10" s="28"/>
      <c r="T10" s="28"/>
      <c r="U10" s="28"/>
      <c r="V10" s="28"/>
      <c r="W10" s="28"/>
      <c r="X10" s="28"/>
      <c r="Y10" s="28"/>
      <c r="Z10" s="28"/>
      <c r="AA10" s="28"/>
      <c r="AB10" s="28"/>
      <c r="AC10" s="28"/>
      <c r="AD10" s="28"/>
      <c r="AE10" s="28"/>
    </row>
    <row r="11" spans="1:31" s="18" customFormat="1" ht="12" x14ac:dyDescent="0.2">
      <c r="A11" s="17"/>
      <c r="B11" s="8">
        <v>6</v>
      </c>
      <c r="C11" s="8" t="s">
        <v>4</v>
      </c>
      <c r="D11" s="8" t="s">
        <v>44</v>
      </c>
      <c r="E11" s="16">
        <v>150</v>
      </c>
      <c r="F11" s="5">
        <f t="shared" si="0"/>
        <v>541.39784946236557</v>
      </c>
      <c r="G11" s="5">
        <f t="shared" si="1"/>
        <v>270.69892473118279</v>
      </c>
      <c r="H11" s="16" t="s">
        <v>81</v>
      </c>
      <c r="I11" s="9">
        <f t="shared" si="2"/>
        <v>16241.935483870968</v>
      </c>
      <c r="J11" s="9">
        <f t="shared" si="3"/>
        <v>4060.4900000000002</v>
      </c>
      <c r="K11" s="45">
        <v>1007</v>
      </c>
      <c r="L11" s="11">
        <v>45756</v>
      </c>
      <c r="M11" s="12">
        <v>0.45138888888888901</v>
      </c>
      <c r="N11" s="28"/>
      <c r="O11" s="28"/>
      <c r="P11" s="28"/>
      <c r="Q11" s="28"/>
      <c r="R11" s="28"/>
      <c r="S11" s="28"/>
      <c r="T11" s="28"/>
      <c r="U11" s="28"/>
      <c r="V11" s="28"/>
      <c r="W11" s="28"/>
      <c r="X11" s="28"/>
      <c r="Y11" s="28"/>
      <c r="Z11" s="28"/>
      <c r="AA11" s="28"/>
      <c r="AB11" s="28"/>
      <c r="AC11" s="28"/>
      <c r="AD11" s="28"/>
      <c r="AE11" s="28"/>
    </row>
    <row r="12" spans="1:31" s="18" customFormat="1" ht="12" x14ac:dyDescent="0.2">
      <c r="A12" s="17"/>
      <c r="B12" s="8">
        <v>7</v>
      </c>
      <c r="C12" s="8" t="s">
        <v>4</v>
      </c>
      <c r="D12" s="8" t="s">
        <v>55</v>
      </c>
      <c r="E12" s="16">
        <v>150</v>
      </c>
      <c r="F12" s="5">
        <f t="shared" si="0"/>
        <v>667.74193548387098</v>
      </c>
      <c r="G12" s="5">
        <f t="shared" si="1"/>
        <v>333.87096774193549</v>
      </c>
      <c r="H12" s="16" t="s">
        <v>82</v>
      </c>
      <c r="I12" s="9">
        <f t="shared" si="2"/>
        <v>20032.258064516129</v>
      </c>
      <c r="J12" s="9">
        <f t="shared" si="3"/>
        <v>5008.07</v>
      </c>
      <c r="K12" s="45">
        <v>1242</v>
      </c>
      <c r="L12" s="11">
        <v>45756</v>
      </c>
      <c r="M12" s="12">
        <v>0.45833333333333298</v>
      </c>
      <c r="N12" s="28"/>
      <c r="O12" s="28"/>
      <c r="P12" s="28"/>
      <c r="Q12" s="28"/>
      <c r="R12" s="28"/>
      <c r="S12" s="28"/>
      <c r="T12" s="28"/>
      <c r="U12" s="28"/>
      <c r="V12" s="28"/>
      <c r="W12" s="28"/>
      <c r="X12" s="28"/>
      <c r="Y12" s="28"/>
      <c r="Z12" s="28"/>
      <c r="AA12" s="28"/>
      <c r="AB12" s="28"/>
      <c r="AC12" s="28"/>
      <c r="AD12" s="28"/>
      <c r="AE12" s="28"/>
    </row>
    <row r="13" spans="1:31" s="18" customFormat="1" ht="12" x14ac:dyDescent="0.2">
      <c r="A13" s="17"/>
      <c r="B13" s="8">
        <v>8</v>
      </c>
      <c r="C13" s="8" t="s">
        <v>4</v>
      </c>
      <c r="D13" s="8" t="s">
        <v>45</v>
      </c>
      <c r="E13" s="16">
        <v>150</v>
      </c>
      <c r="F13" s="5">
        <f t="shared" si="0"/>
        <v>500</v>
      </c>
      <c r="G13" s="5">
        <f t="shared" si="1"/>
        <v>250</v>
      </c>
      <c r="H13" s="16" t="s">
        <v>43</v>
      </c>
      <c r="I13" s="9">
        <f t="shared" si="2"/>
        <v>15000</v>
      </c>
      <c r="J13" s="9">
        <f t="shared" si="3"/>
        <v>3750</v>
      </c>
      <c r="K13" s="45">
        <v>930</v>
      </c>
      <c r="L13" s="11">
        <v>45756</v>
      </c>
      <c r="M13" s="12">
        <v>0.46527777777777773</v>
      </c>
      <c r="N13" s="28"/>
      <c r="O13" s="28"/>
      <c r="P13" s="28"/>
      <c r="Q13" s="28"/>
      <c r="R13" s="28"/>
      <c r="S13" s="28"/>
      <c r="T13" s="28"/>
      <c r="U13" s="28"/>
      <c r="V13" s="28"/>
      <c r="W13" s="28"/>
      <c r="X13" s="28"/>
      <c r="Y13" s="28"/>
      <c r="Z13" s="28"/>
      <c r="AA13" s="28"/>
      <c r="AB13" s="28"/>
      <c r="AC13" s="28"/>
      <c r="AD13" s="28"/>
      <c r="AE13" s="28"/>
    </row>
    <row r="14" spans="1:31" s="20" customFormat="1" ht="12" x14ac:dyDescent="0.2">
      <c r="A14" s="19"/>
      <c r="B14" s="8">
        <v>9</v>
      </c>
      <c r="C14" s="8" t="s">
        <v>48</v>
      </c>
      <c r="D14" s="8" t="s">
        <v>64</v>
      </c>
      <c r="E14" s="16">
        <v>150</v>
      </c>
      <c r="F14" s="5">
        <f t="shared" si="0"/>
        <v>537.63440860215053</v>
      </c>
      <c r="G14" s="5">
        <f t="shared" si="1"/>
        <v>268.81720430107526</v>
      </c>
      <c r="H14" s="16" t="s">
        <v>79</v>
      </c>
      <c r="I14" s="9">
        <f t="shared" si="2"/>
        <v>16129.032258064515</v>
      </c>
      <c r="J14" s="9">
        <f t="shared" si="3"/>
        <v>4032.26</v>
      </c>
      <c r="K14" s="45">
        <v>1000</v>
      </c>
      <c r="L14" s="11">
        <v>45761</v>
      </c>
      <c r="M14" s="12">
        <v>0.41666666666666669</v>
      </c>
      <c r="N14" s="28"/>
      <c r="O14" s="28"/>
      <c r="P14" s="28"/>
      <c r="Q14" s="28"/>
      <c r="R14" s="28"/>
      <c r="S14" s="28"/>
      <c r="T14" s="28"/>
      <c r="U14" s="28"/>
      <c r="V14" s="28"/>
      <c r="W14" s="28"/>
      <c r="X14" s="28"/>
      <c r="Y14" s="28"/>
      <c r="Z14" s="28"/>
      <c r="AA14" s="28"/>
      <c r="AB14" s="28"/>
      <c r="AC14" s="28"/>
      <c r="AD14" s="28"/>
      <c r="AE14" s="28"/>
    </row>
    <row r="15" spans="1:31" s="20" customFormat="1" ht="12" x14ac:dyDescent="0.2">
      <c r="A15" s="19"/>
      <c r="B15" s="8">
        <v>10</v>
      </c>
      <c r="C15" s="8" t="s">
        <v>48</v>
      </c>
      <c r="D15" s="8" t="s">
        <v>64</v>
      </c>
      <c r="E15" s="16">
        <v>150</v>
      </c>
      <c r="F15" s="5">
        <f t="shared" si="0"/>
        <v>537.63440860215053</v>
      </c>
      <c r="G15" s="5">
        <f t="shared" si="1"/>
        <v>268.81720430107526</v>
      </c>
      <c r="H15" s="16" t="s">
        <v>80</v>
      </c>
      <c r="I15" s="9">
        <f t="shared" si="2"/>
        <v>16129.032258064515</v>
      </c>
      <c r="J15" s="9">
        <f t="shared" si="3"/>
        <v>4032.26</v>
      </c>
      <c r="K15" s="45">
        <v>1000</v>
      </c>
      <c r="L15" s="11">
        <v>45761</v>
      </c>
      <c r="M15" s="12">
        <v>0.4236111111111111</v>
      </c>
      <c r="N15" s="28"/>
      <c r="O15" s="28"/>
      <c r="P15" s="28"/>
      <c r="Q15" s="28"/>
      <c r="R15" s="28"/>
      <c r="S15" s="28"/>
      <c r="T15" s="28"/>
      <c r="U15" s="28"/>
      <c r="V15" s="28"/>
      <c r="W15" s="28"/>
      <c r="X15" s="28"/>
      <c r="Y15" s="28"/>
      <c r="Z15" s="28"/>
      <c r="AA15" s="28"/>
      <c r="AB15" s="28"/>
      <c r="AC15" s="28"/>
      <c r="AD15" s="28"/>
      <c r="AE15" s="28"/>
    </row>
    <row r="16" spans="1:31" s="20" customFormat="1" ht="12" x14ac:dyDescent="0.2">
      <c r="A16" s="19"/>
      <c r="B16" s="8">
        <v>11</v>
      </c>
      <c r="C16" s="8" t="s">
        <v>48</v>
      </c>
      <c r="D16" s="8" t="s">
        <v>62</v>
      </c>
      <c r="E16" s="16">
        <v>150</v>
      </c>
      <c r="F16" s="5">
        <f t="shared" si="0"/>
        <v>806.45161290322574</v>
      </c>
      <c r="G16" s="5">
        <f t="shared" si="1"/>
        <v>403.22580645161287</v>
      </c>
      <c r="H16" s="16" t="s">
        <v>63</v>
      </c>
      <c r="I16" s="9">
        <f t="shared" si="2"/>
        <v>24193.548387096773</v>
      </c>
      <c r="J16" s="9">
        <f t="shared" si="3"/>
        <v>6048.39</v>
      </c>
      <c r="K16" s="45">
        <v>1500</v>
      </c>
      <c r="L16" s="11">
        <v>45761</v>
      </c>
      <c r="M16" s="12">
        <v>0.43055555555555503</v>
      </c>
      <c r="N16" s="28"/>
      <c r="O16" s="28"/>
      <c r="P16" s="28"/>
      <c r="Q16" s="28"/>
      <c r="R16" s="28"/>
      <c r="S16" s="28"/>
      <c r="T16" s="28"/>
      <c r="U16" s="28"/>
      <c r="V16" s="28"/>
      <c r="W16" s="28"/>
      <c r="X16" s="28"/>
      <c r="Y16" s="28"/>
      <c r="Z16" s="28"/>
      <c r="AA16" s="28"/>
      <c r="AB16" s="28"/>
      <c r="AC16" s="28"/>
      <c r="AD16" s="28"/>
      <c r="AE16" s="28"/>
    </row>
    <row r="17" spans="1:31" s="20" customFormat="1" ht="22.5" x14ac:dyDescent="0.2">
      <c r="A17" s="19"/>
      <c r="B17" s="8">
        <v>12</v>
      </c>
      <c r="C17" s="8" t="s">
        <v>48</v>
      </c>
      <c r="D17" s="8" t="s">
        <v>129</v>
      </c>
      <c r="E17" s="26">
        <v>150</v>
      </c>
      <c r="F17" s="5">
        <f t="shared" si="0"/>
        <v>2204.3010752688169</v>
      </c>
      <c r="G17" s="5">
        <f t="shared" ref="G17" si="4">F17/2</f>
        <v>1102.1505376344085</v>
      </c>
      <c r="H17" s="26" t="s">
        <v>130</v>
      </c>
      <c r="I17" s="9">
        <f t="shared" si="2"/>
        <v>66129.032258064515</v>
      </c>
      <c r="J17" s="9">
        <f t="shared" si="3"/>
        <v>16532.260000000002</v>
      </c>
      <c r="K17" s="45">
        <v>4100</v>
      </c>
      <c r="L17" s="11">
        <v>45761</v>
      </c>
      <c r="M17" s="12">
        <v>0.4375</v>
      </c>
      <c r="N17" s="28"/>
      <c r="O17" s="28"/>
      <c r="P17" s="28"/>
      <c r="Q17" s="28"/>
      <c r="R17" s="28"/>
      <c r="S17" s="28"/>
      <c r="T17" s="28"/>
      <c r="U17" s="28"/>
      <c r="V17" s="28"/>
      <c r="W17" s="28"/>
      <c r="X17" s="28"/>
      <c r="Y17" s="28"/>
      <c r="Z17" s="28"/>
      <c r="AA17" s="28"/>
      <c r="AB17" s="28"/>
      <c r="AC17" s="28"/>
      <c r="AD17" s="28"/>
      <c r="AE17" s="28"/>
    </row>
    <row r="18" spans="1:31" s="20" customFormat="1" ht="15" customHeight="1" x14ac:dyDescent="0.2">
      <c r="A18" s="19"/>
      <c r="B18" s="8">
        <v>13</v>
      </c>
      <c r="C18" s="8" t="s">
        <v>24</v>
      </c>
      <c r="D18" s="8" t="s">
        <v>7</v>
      </c>
      <c r="E18" s="16">
        <v>150</v>
      </c>
      <c r="F18" s="5">
        <f t="shared" si="0"/>
        <v>2956.989247311828</v>
      </c>
      <c r="G18" s="5">
        <f t="shared" si="1"/>
        <v>1478.494623655914</v>
      </c>
      <c r="H18" s="16" t="s">
        <v>23</v>
      </c>
      <c r="I18" s="9">
        <f t="shared" si="2"/>
        <v>88709.677419354834</v>
      </c>
      <c r="J18" s="9">
        <f t="shared" si="3"/>
        <v>22177.420000000002</v>
      </c>
      <c r="K18" s="45">
        <v>5500</v>
      </c>
      <c r="L18" s="11">
        <v>45761</v>
      </c>
      <c r="M18" s="12">
        <v>0.44444444444444398</v>
      </c>
      <c r="N18" s="28"/>
      <c r="O18" s="28"/>
      <c r="P18" s="28"/>
      <c r="Q18" s="28"/>
      <c r="R18" s="28"/>
      <c r="S18" s="28"/>
      <c r="T18" s="28"/>
      <c r="U18" s="28"/>
      <c r="V18" s="28"/>
      <c r="W18" s="28"/>
      <c r="X18" s="28"/>
      <c r="Y18" s="28"/>
      <c r="Z18" s="28"/>
      <c r="AA18" s="28"/>
      <c r="AB18" s="28"/>
      <c r="AC18" s="28"/>
      <c r="AD18" s="28"/>
      <c r="AE18" s="28"/>
    </row>
    <row r="19" spans="1:31" s="20" customFormat="1" ht="12" customHeight="1" x14ac:dyDescent="0.2">
      <c r="A19" s="19"/>
      <c r="B19" s="8">
        <v>14</v>
      </c>
      <c r="C19" s="8" t="s">
        <v>24</v>
      </c>
      <c r="D19" s="8" t="s">
        <v>8</v>
      </c>
      <c r="E19" s="16">
        <v>150</v>
      </c>
      <c r="F19" s="5">
        <f t="shared" si="0"/>
        <v>1075.2688172043011</v>
      </c>
      <c r="G19" s="5">
        <f t="shared" si="1"/>
        <v>537.63440860215053</v>
      </c>
      <c r="H19" s="16" t="s">
        <v>23</v>
      </c>
      <c r="I19" s="9">
        <f t="shared" si="2"/>
        <v>32258.06451612903</v>
      </c>
      <c r="J19" s="9">
        <f t="shared" si="3"/>
        <v>8064.52</v>
      </c>
      <c r="K19" s="45">
        <v>2000</v>
      </c>
      <c r="L19" s="11">
        <v>45761</v>
      </c>
      <c r="M19" s="12">
        <v>0.45138888888888901</v>
      </c>
      <c r="N19" s="29"/>
      <c r="O19" s="29"/>
      <c r="P19" s="29"/>
      <c r="Q19" s="29"/>
      <c r="R19" s="29"/>
      <c r="S19" s="29"/>
      <c r="T19" s="29"/>
      <c r="U19" s="29"/>
      <c r="V19" s="29"/>
      <c r="W19" s="28"/>
      <c r="X19" s="28"/>
      <c r="Y19" s="28"/>
      <c r="Z19" s="28"/>
      <c r="AA19" s="28"/>
      <c r="AB19" s="28"/>
      <c r="AC19" s="28"/>
      <c r="AD19" s="28"/>
      <c r="AE19" s="28"/>
    </row>
    <row r="20" spans="1:31" s="20" customFormat="1" ht="12.75" customHeight="1" x14ac:dyDescent="0.2">
      <c r="A20" s="19"/>
      <c r="B20" s="8">
        <v>15</v>
      </c>
      <c r="C20" s="8" t="s">
        <v>24</v>
      </c>
      <c r="D20" s="8" t="s">
        <v>9</v>
      </c>
      <c r="E20" s="16">
        <v>150</v>
      </c>
      <c r="F20" s="5">
        <f t="shared" si="0"/>
        <v>1978.494623655914</v>
      </c>
      <c r="G20" s="5">
        <f t="shared" si="1"/>
        <v>989.24731182795699</v>
      </c>
      <c r="H20" s="16" t="s">
        <v>23</v>
      </c>
      <c r="I20" s="9">
        <f t="shared" si="2"/>
        <v>59354.838709677417</v>
      </c>
      <c r="J20" s="9">
        <f t="shared" si="3"/>
        <v>14838.710000000001</v>
      </c>
      <c r="K20" s="45">
        <v>3680</v>
      </c>
      <c r="L20" s="11">
        <v>45761</v>
      </c>
      <c r="M20" s="12">
        <v>0.45833333333333331</v>
      </c>
      <c r="N20" s="30"/>
      <c r="O20" s="31"/>
      <c r="P20" s="32"/>
      <c r="Q20" s="31"/>
      <c r="R20" s="33"/>
      <c r="S20" s="33"/>
      <c r="T20" s="31"/>
      <c r="U20" s="34"/>
      <c r="V20" s="35"/>
      <c r="W20" s="28"/>
      <c r="X20" s="28"/>
      <c r="Y20" s="28"/>
      <c r="Z20" s="28"/>
      <c r="AA20" s="28"/>
      <c r="AB20" s="28"/>
      <c r="AC20" s="28"/>
      <c r="AD20" s="28"/>
      <c r="AE20" s="28"/>
    </row>
    <row r="21" spans="1:31" s="20" customFormat="1" ht="12.75" customHeight="1" x14ac:dyDescent="0.2">
      <c r="A21" s="19"/>
      <c r="B21" s="8">
        <v>16</v>
      </c>
      <c r="C21" s="8" t="s">
        <v>24</v>
      </c>
      <c r="D21" s="8" t="s">
        <v>10</v>
      </c>
      <c r="E21" s="16">
        <v>150</v>
      </c>
      <c r="F21" s="5">
        <f t="shared" si="0"/>
        <v>1720.4301075268816</v>
      </c>
      <c r="G21" s="5">
        <f t="shared" ref="G21" si="5">F21/2</f>
        <v>860.21505376344078</v>
      </c>
      <c r="H21" s="16" t="s">
        <v>23</v>
      </c>
      <c r="I21" s="9">
        <f t="shared" si="2"/>
        <v>51612.903225806447</v>
      </c>
      <c r="J21" s="9">
        <f t="shared" si="3"/>
        <v>12903.23</v>
      </c>
      <c r="K21" s="45">
        <v>3200</v>
      </c>
      <c r="L21" s="11">
        <v>45761</v>
      </c>
      <c r="M21" s="12">
        <v>0.46527777777777773</v>
      </c>
      <c r="N21" s="30"/>
      <c r="O21" s="31"/>
      <c r="P21" s="32"/>
      <c r="Q21" s="31"/>
      <c r="R21" s="33"/>
      <c r="S21" s="33"/>
      <c r="T21" s="31"/>
      <c r="U21" s="34"/>
      <c r="V21" s="35"/>
      <c r="W21" s="28"/>
      <c r="X21" s="28"/>
      <c r="Y21" s="28"/>
      <c r="Z21" s="28"/>
      <c r="AA21" s="28"/>
      <c r="AB21" s="28"/>
      <c r="AC21" s="28"/>
      <c r="AD21" s="28"/>
      <c r="AE21" s="28"/>
    </row>
    <row r="22" spans="1:31" s="21" customFormat="1" ht="12.75" customHeight="1" x14ac:dyDescent="0.2">
      <c r="A22" s="19"/>
      <c r="B22" s="8">
        <v>17</v>
      </c>
      <c r="C22" s="8" t="s">
        <v>24</v>
      </c>
      <c r="D22" s="8" t="s">
        <v>100</v>
      </c>
      <c r="E22" s="16">
        <v>150</v>
      </c>
      <c r="F22" s="5">
        <f t="shared" si="0"/>
        <v>698.92473118279565</v>
      </c>
      <c r="G22" s="5">
        <f t="shared" si="1"/>
        <v>349.46236559139783</v>
      </c>
      <c r="H22" s="16" t="s">
        <v>103</v>
      </c>
      <c r="I22" s="9">
        <f t="shared" si="2"/>
        <v>20967.741935483871</v>
      </c>
      <c r="J22" s="9">
        <f t="shared" si="3"/>
        <v>5241.9400000000005</v>
      </c>
      <c r="K22" s="45">
        <v>1300</v>
      </c>
      <c r="L22" s="11">
        <v>45761</v>
      </c>
      <c r="M22" s="12">
        <v>0.47222222222222227</v>
      </c>
      <c r="N22" s="36"/>
      <c r="O22" s="37"/>
      <c r="P22" s="38"/>
      <c r="Q22" s="37"/>
      <c r="R22" s="39"/>
      <c r="S22" s="39"/>
      <c r="T22" s="37"/>
      <c r="U22" s="40"/>
      <c r="V22" s="41"/>
      <c r="W22" s="42"/>
      <c r="X22" s="42"/>
      <c r="Y22" s="42"/>
      <c r="Z22" s="42"/>
      <c r="AA22" s="42"/>
      <c r="AB22" s="42"/>
      <c r="AC22" s="42"/>
      <c r="AD22" s="42"/>
      <c r="AE22" s="42"/>
    </row>
    <row r="23" spans="1:31" s="23" customFormat="1" ht="15.75" customHeight="1" x14ac:dyDescent="0.2">
      <c r="A23" s="22"/>
      <c r="B23" s="8">
        <v>18</v>
      </c>
      <c r="C23" s="8" t="s">
        <v>17</v>
      </c>
      <c r="D23" s="8" t="s">
        <v>34</v>
      </c>
      <c r="E23" s="16">
        <v>150</v>
      </c>
      <c r="F23" s="5">
        <f t="shared" si="0"/>
        <v>698.92473118279565</v>
      </c>
      <c r="G23" s="5">
        <f t="shared" si="1"/>
        <v>349.46236559139783</v>
      </c>
      <c r="H23" s="10" t="s">
        <v>29</v>
      </c>
      <c r="I23" s="9">
        <f t="shared" si="2"/>
        <v>20967.741935483871</v>
      </c>
      <c r="J23" s="9">
        <f t="shared" si="3"/>
        <v>5241.9400000000005</v>
      </c>
      <c r="K23" s="45">
        <v>1300</v>
      </c>
      <c r="L23" s="11">
        <v>45762</v>
      </c>
      <c r="M23" s="12">
        <v>0.39583333333333331</v>
      </c>
      <c r="N23" s="28"/>
      <c r="O23" s="28"/>
      <c r="P23" s="28"/>
      <c r="Q23" s="28"/>
      <c r="R23" s="28"/>
      <c r="S23" s="28"/>
      <c r="T23" s="28"/>
      <c r="U23" s="28"/>
      <c r="V23" s="28"/>
      <c r="W23" s="28"/>
      <c r="X23" s="28"/>
      <c r="Y23" s="28"/>
      <c r="Z23" s="28"/>
      <c r="AA23" s="28"/>
      <c r="AB23" s="28"/>
      <c r="AC23" s="28"/>
      <c r="AD23" s="28"/>
      <c r="AE23" s="28"/>
    </row>
    <row r="24" spans="1:31" s="23" customFormat="1" ht="12" x14ac:dyDescent="0.2">
      <c r="A24" s="22"/>
      <c r="B24" s="8">
        <v>19</v>
      </c>
      <c r="C24" s="8" t="s">
        <v>17</v>
      </c>
      <c r="D24" s="8" t="s">
        <v>18</v>
      </c>
      <c r="E24" s="16">
        <v>150</v>
      </c>
      <c r="F24" s="5">
        <f t="shared" si="0"/>
        <v>806.45161290322574</v>
      </c>
      <c r="G24" s="5">
        <f t="shared" si="1"/>
        <v>403.22580645161287</v>
      </c>
      <c r="H24" s="16" t="s">
        <v>37</v>
      </c>
      <c r="I24" s="9">
        <f t="shared" si="2"/>
        <v>24193.548387096773</v>
      </c>
      <c r="J24" s="9">
        <f t="shared" si="3"/>
        <v>6048.39</v>
      </c>
      <c r="K24" s="45">
        <v>1500</v>
      </c>
      <c r="L24" s="11">
        <v>45762</v>
      </c>
      <c r="M24" s="12">
        <v>0.40277777777777773</v>
      </c>
      <c r="N24" s="28"/>
      <c r="O24" s="28"/>
      <c r="P24" s="28"/>
      <c r="Q24" s="28"/>
      <c r="R24" s="28"/>
      <c r="S24" s="28"/>
      <c r="T24" s="28"/>
      <c r="U24" s="28"/>
      <c r="V24" s="28"/>
      <c r="W24" s="28"/>
      <c r="X24" s="28"/>
      <c r="Y24" s="28"/>
      <c r="Z24" s="28"/>
      <c r="AA24" s="28"/>
      <c r="AB24" s="28"/>
      <c r="AC24" s="28"/>
      <c r="AD24" s="28"/>
      <c r="AE24" s="28"/>
    </row>
    <row r="25" spans="1:31" s="23" customFormat="1" ht="12" x14ac:dyDescent="0.2">
      <c r="A25" s="22"/>
      <c r="B25" s="8">
        <v>20</v>
      </c>
      <c r="C25" s="8" t="s">
        <v>17</v>
      </c>
      <c r="D25" s="8" t="s">
        <v>61</v>
      </c>
      <c r="E25" s="16">
        <v>150</v>
      </c>
      <c r="F25" s="5">
        <f t="shared" si="0"/>
        <v>1126.8817204301074</v>
      </c>
      <c r="G25" s="5">
        <f t="shared" si="1"/>
        <v>563.4408602150537</v>
      </c>
      <c r="H25" s="16" t="s">
        <v>97</v>
      </c>
      <c r="I25" s="9">
        <f t="shared" si="2"/>
        <v>33806.45161290322</v>
      </c>
      <c r="J25" s="9">
        <f t="shared" si="3"/>
        <v>8451.6200000000008</v>
      </c>
      <c r="K25" s="45">
        <v>2096</v>
      </c>
      <c r="L25" s="11">
        <v>45762</v>
      </c>
      <c r="M25" s="12">
        <v>0.40972222222222227</v>
      </c>
      <c r="N25" s="28"/>
      <c r="O25" s="28"/>
      <c r="P25" s="28"/>
      <c r="Q25" s="28"/>
      <c r="R25" s="28"/>
      <c r="S25" s="28"/>
      <c r="T25" s="28"/>
      <c r="U25" s="28"/>
      <c r="V25" s="28"/>
      <c r="W25" s="28"/>
      <c r="X25" s="28"/>
      <c r="Y25" s="28"/>
      <c r="Z25" s="28"/>
      <c r="AA25" s="28"/>
      <c r="AB25" s="28"/>
      <c r="AC25" s="28"/>
      <c r="AD25" s="28"/>
      <c r="AE25" s="28"/>
    </row>
    <row r="26" spans="1:31" s="23" customFormat="1" ht="12" x14ac:dyDescent="0.2">
      <c r="A26" s="22"/>
      <c r="B26" s="8">
        <v>21</v>
      </c>
      <c r="C26" s="8" t="s">
        <v>17</v>
      </c>
      <c r="D26" s="8" t="s">
        <v>109</v>
      </c>
      <c r="E26" s="16">
        <v>150</v>
      </c>
      <c r="F26" s="5">
        <f t="shared" si="0"/>
        <v>806.45161290322574</v>
      </c>
      <c r="G26" s="5">
        <f t="shared" ref="G26:G27" si="6">F26/2</f>
        <v>403.22580645161287</v>
      </c>
      <c r="H26" s="16" t="s">
        <v>110</v>
      </c>
      <c r="I26" s="9">
        <f t="shared" si="2"/>
        <v>24193.548387096773</v>
      </c>
      <c r="J26" s="9">
        <f t="shared" si="3"/>
        <v>6048.39</v>
      </c>
      <c r="K26" s="45">
        <v>1500</v>
      </c>
      <c r="L26" s="11">
        <v>45762</v>
      </c>
      <c r="M26" s="12">
        <v>0.41666666666666669</v>
      </c>
      <c r="N26" s="28"/>
      <c r="O26" s="28"/>
      <c r="P26" s="28"/>
      <c r="Q26" s="28"/>
      <c r="R26" s="28"/>
      <c r="S26" s="28"/>
      <c r="T26" s="28"/>
      <c r="U26" s="28"/>
      <c r="V26" s="28"/>
      <c r="W26" s="28"/>
      <c r="X26" s="28"/>
      <c r="Y26" s="28"/>
      <c r="Z26" s="28"/>
      <c r="AA26" s="28"/>
      <c r="AB26" s="28"/>
      <c r="AC26" s="28"/>
      <c r="AD26" s="28"/>
      <c r="AE26" s="28"/>
    </row>
    <row r="27" spans="1:31" s="23" customFormat="1" ht="12" x14ac:dyDescent="0.2">
      <c r="A27" s="22"/>
      <c r="B27" s="8">
        <v>22</v>
      </c>
      <c r="C27" s="8" t="s">
        <v>72</v>
      </c>
      <c r="D27" s="8" t="s">
        <v>60</v>
      </c>
      <c r="E27" s="16">
        <v>150</v>
      </c>
      <c r="F27" s="5">
        <f t="shared" si="0"/>
        <v>1209.6774193548385</v>
      </c>
      <c r="G27" s="5">
        <f t="shared" si="6"/>
        <v>604.83870967741927</v>
      </c>
      <c r="H27" s="16" t="s">
        <v>99</v>
      </c>
      <c r="I27" s="9">
        <f t="shared" si="2"/>
        <v>36290.322580645159</v>
      </c>
      <c r="J27" s="9">
        <f t="shared" si="3"/>
        <v>9072.59</v>
      </c>
      <c r="K27" s="45">
        <v>2250</v>
      </c>
      <c r="L27" s="11">
        <v>45762</v>
      </c>
      <c r="M27" s="12">
        <v>0.4236111111111111</v>
      </c>
      <c r="N27" s="28"/>
      <c r="O27" s="28"/>
      <c r="P27" s="28"/>
      <c r="Q27" s="28"/>
      <c r="R27" s="28"/>
      <c r="S27" s="28"/>
      <c r="T27" s="28"/>
      <c r="U27" s="28"/>
      <c r="V27" s="28"/>
      <c r="W27" s="28"/>
      <c r="X27" s="28"/>
      <c r="Y27" s="28"/>
      <c r="Z27" s="28"/>
      <c r="AA27" s="28"/>
      <c r="AB27" s="28"/>
      <c r="AC27" s="28"/>
      <c r="AD27" s="28"/>
      <c r="AE27" s="28"/>
    </row>
    <row r="28" spans="1:31" s="23" customFormat="1" ht="12" x14ac:dyDescent="0.2">
      <c r="A28" s="22"/>
      <c r="B28" s="8">
        <v>23</v>
      </c>
      <c r="C28" s="8" t="s">
        <v>72</v>
      </c>
      <c r="D28" s="8" t="s">
        <v>73</v>
      </c>
      <c r="E28" s="16">
        <v>150</v>
      </c>
      <c r="F28" s="5">
        <f t="shared" si="0"/>
        <v>624.19354838709671</v>
      </c>
      <c r="G28" s="5">
        <f t="shared" si="1"/>
        <v>312.09677419354836</v>
      </c>
      <c r="H28" s="16" t="s">
        <v>74</v>
      </c>
      <c r="I28" s="9">
        <f t="shared" si="2"/>
        <v>18725.806451612902</v>
      </c>
      <c r="J28" s="9">
        <f t="shared" si="3"/>
        <v>4681.46</v>
      </c>
      <c r="K28" s="45">
        <v>1161</v>
      </c>
      <c r="L28" s="11">
        <v>45762</v>
      </c>
      <c r="M28" s="12">
        <v>0.43055555555555503</v>
      </c>
      <c r="N28" s="28"/>
      <c r="O28" s="28"/>
      <c r="P28" s="28"/>
      <c r="Q28" s="28"/>
      <c r="R28" s="28"/>
      <c r="S28" s="28"/>
      <c r="T28" s="28"/>
      <c r="U28" s="28"/>
      <c r="V28" s="28"/>
      <c r="W28" s="28"/>
      <c r="X28" s="28"/>
      <c r="Y28" s="28"/>
      <c r="Z28" s="28"/>
      <c r="AA28" s="28"/>
      <c r="AB28" s="28"/>
      <c r="AC28" s="28"/>
      <c r="AD28" s="28"/>
      <c r="AE28" s="28"/>
    </row>
    <row r="29" spans="1:31" s="23" customFormat="1" ht="12" x14ac:dyDescent="0.2">
      <c r="A29" s="22"/>
      <c r="B29" s="8">
        <v>24</v>
      </c>
      <c r="C29" s="8" t="s">
        <v>72</v>
      </c>
      <c r="D29" s="8" t="s">
        <v>75</v>
      </c>
      <c r="E29" s="16">
        <v>150</v>
      </c>
      <c r="F29" s="5">
        <f t="shared" si="0"/>
        <v>806.45161290322574</v>
      </c>
      <c r="G29" s="5">
        <f t="shared" si="1"/>
        <v>403.22580645161287</v>
      </c>
      <c r="H29" s="16" t="s">
        <v>76</v>
      </c>
      <c r="I29" s="9">
        <f t="shared" si="2"/>
        <v>24193.548387096773</v>
      </c>
      <c r="J29" s="9">
        <f t="shared" si="3"/>
        <v>6048.39</v>
      </c>
      <c r="K29" s="45">
        <v>1500</v>
      </c>
      <c r="L29" s="11">
        <v>45762</v>
      </c>
      <c r="M29" s="12">
        <v>0.4375</v>
      </c>
      <c r="N29" s="28"/>
      <c r="O29" s="28"/>
      <c r="P29" s="28"/>
      <c r="Q29" s="28"/>
      <c r="R29" s="28"/>
      <c r="S29" s="28"/>
      <c r="T29" s="28"/>
      <c r="U29" s="28"/>
      <c r="V29" s="28"/>
      <c r="W29" s="28"/>
      <c r="X29" s="28"/>
      <c r="Y29" s="28"/>
      <c r="Z29" s="28"/>
      <c r="AA29" s="28"/>
      <c r="AB29" s="28"/>
      <c r="AC29" s="28"/>
      <c r="AD29" s="28"/>
      <c r="AE29" s="28"/>
    </row>
    <row r="30" spans="1:31" s="23" customFormat="1" ht="12" x14ac:dyDescent="0.2">
      <c r="A30" s="22"/>
      <c r="B30" s="8">
        <v>25</v>
      </c>
      <c r="C30" s="8" t="s">
        <v>72</v>
      </c>
      <c r="D30" s="8" t="s">
        <v>77</v>
      </c>
      <c r="E30" s="16">
        <v>150</v>
      </c>
      <c r="F30" s="5">
        <f t="shared" si="0"/>
        <v>561.29032258064512</v>
      </c>
      <c r="G30" s="5">
        <f t="shared" si="1"/>
        <v>280.64516129032256</v>
      </c>
      <c r="H30" s="16" t="s">
        <v>78</v>
      </c>
      <c r="I30" s="9">
        <f t="shared" si="2"/>
        <v>16838.709677419352</v>
      </c>
      <c r="J30" s="9">
        <f t="shared" si="3"/>
        <v>4209.68</v>
      </c>
      <c r="K30" s="45">
        <v>1044</v>
      </c>
      <c r="L30" s="11">
        <v>45762</v>
      </c>
      <c r="M30" s="12">
        <v>0.44444444444444398</v>
      </c>
      <c r="N30" s="28"/>
      <c r="O30" s="28"/>
      <c r="P30" s="28"/>
      <c r="Q30" s="28"/>
      <c r="R30" s="28"/>
      <c r="S30" s="28"/>
      <c r="T30" s="28"/>
      <c r="U30" s="28"/>
      <c r="V30" s="28"/>
      <c r="W30" s="28"/>
      <c r="X30" s="28"/>
      <c r="Y30" s="28"/>
      <c r="Z30" s="28"/>
      <c r="AA30" s="28"/>
      <c r="AB30" s="28"/>
      <c r="AC30" s="28"/>
      <c r="AD30" s="28"/>
      <c r="AE30" s="28"/>
    </row>
    <row r="31" spans="1:31" s="23" customFormat="1" ht="12" x14ac:dyDescent="0.2">
      <c r="A31" s="22"/>
      <c r="B31" s="8">
        <v>26</v>
      </c>
      <c r="C31" s="8" t="s">
        <v>16</v>
      </c>
      <c r="D31" s="8" t="s">
        <v>126</v>
      </c>
      <c r="E31" s="16">
        <v>150</v>
      </c>
      <c r="F31" s="5">
        <f t="shared" si="0"/>
        <v>880.64516129032256</v>
      </c>
      <c r="G31" s="5">
        <f t="shared" si="1"/>
        <v>440.32258064516128</v>
      </c>
      <c r="H31" s="16" t="s">
        <v>127</v>
      </c>
      <c r="I31" s="9">
        <f t="shared" si="2"/>
        <v>26419.354838709678</v>
      </c>
      <c r="J31" s="9">
        <f t="shared" si="3"/>
        <v>6604.84</v>
      </c>
      <c r="K31" s="45">
        <v>1638</v>
      </c>
      <c r="L31" s="11">
        <v>45762</v>
      </c>
      <c r="M31" s="12">
        <v>0.45138888888888901</v>
      </c>
      <c r="N31" s="28"/>
      <c r="O31" s="28"/>
      <c r="P31" s="28"/>
      <c r="Q31" s="28"/>
      <c r="R31" s="28"/>
      <c r="S31" s="28"/>
      <c r="T31" s="28"/>
      <c r="U31" s="28"/>
      <c r="V31" s="28"/>
      <c r="W31" s="28"/>
      <c r="X31" s="28"/>
      <c r="Y31" s="28"/>
      <c r="Z31" s="28"/>
      <c r="AA31" s="28"/>
      <c r="AB31" s="28"/>
      <c r="AC31" s="28"/>
      <c r="AD31" s="28"/>
      <c r="AE31" s="28"/>
    </row>
    <row r="32" spans="1:31" s="23" customFormat="1" ht="12" x14ac:dyDescent="0.2">
      <c r="A32" s="22"/>
      <c r="B32" s="8">
        <v>27</v>
      </c>
      <c r="C32" s="8" t="s">
        <v>16</v>
      </c>
      <c r="D32" s="8" t="s">
        <v>89</v>
      </c>
      <c r="E32" s="16">
        <v>150</v>
      </c>
      <c r="F32" s="5">
        <f t="shared" si="0"/>
        <v>579.0322580645161</v>
      </c>
      <c r="G32" s="5">
        <f t="shared" si="1"/>
        <v>289.51612903225805</v>
      </c>
      <c r="H32" s="10" t="s">
        <v>90</v>
      </c>
      <c r="I32" s="9">
        <f t="shared" si="2"/>
        <v>17370.967741935485</v>
      </c>
      <c r="J32" s="9">
        <f t="shared" si="3"/>
        <v>4342.75</v>
      </c>
      <c r="K32" s="45">
        <v>1077</v>
      </c>
      <c r="L32" s="11">
        <v>45762</v>
      </c>
      <c r="M32" s="12">
        <v>0.45833333333333331</v>
      </c>
      <c r="N32" s="28"/>
      <c r="O32" s="28"/>
      <c r="P32" s="28"/>
      <c r="Q32" s="28"/>
      <c r="R32" s="28"/>
      <c r="S32" s="28"/>
      <c r="T32" s="28"/>
      <c r="U32" s="28"/>
      <c r="V32" s="28"/>
      <c r="W32" s="28"/>
      <c r="X32" s="28"/>
      <c r="Y32" s="28"/>
      <c r="Z32" s="28"/>
      <c r="AA32" s="28"/>
      <c r="AB32" s="28"/>
      <c r="AC32" s="28"/>
      <c r="AD32" s="28"/>
      <c r="AE32" s="28"/>
    </row>
    <row r="33" spans="1:31" s="23" customFormat="1" ht="12" x14ac:dyDescent="0.2">
      <c r="A33" s="22"/>
      <c r="B33" s="8">
        <v>28</v>
      </c>
      <c r="C33" s="8" t="s">
        <v>16</v>
      </c>
      <c r="D33" s="8" t="s">
        <v>30</v>
      </c>
      <c r="E33" s="16">
        <v>150</v>
      </c>
      <c r="F33" s="5">
        <f t="shared" si="0"/>
        <v>1451.6129032258063</v>
      </c>
      <c r="G33" s="5">
        <f t="shared" si="1"/>
        <v>725.80645161290317</v>
      </c>
      <c r="H33" s="16" t="s">
        <v>31</v>
      </c>
      <c r="I33" s="9">
        <f t="shared" si="2"/>
        <v>43548.38709677419</v>
      </c>
      <c r="J33" s="9">
        <f t="shared" si="3"/>
        <v>10887.1</v>
      </c>
      <c r="K33" s="45">
        <v>2700</v>
      </c>
      <c r="L33" s="11">
        <v>45762</v>
      </c>
      <c r="M33" s="12">
        <v>0.46527777777777773</v>
      </c>
      <c r="N33" s="28"/>
      <c r="O33" s="28"/>
      <c r="P33" s="28"/>
      <c r="Q33" s="28"/>
      <c r="R33" s="28"/>
      <c r="S33" s="28"/>
      <c r="T33" s="28"/>
      <c r="U33" s="28"/>
      <c r="V33" s="28"/>
      <c r="W33" s="28"/>
      <c r="X33" s="28"/>
      <c r="Y33" s="28"/>
      <c r="Z33" s="28"/>
      <c r="AA33" s="28"/>
      <c r="AB33" s="28"/>
      <c r="AC33" s="28"/>
      <c r="AD33" s="28"/>
      <c r="AE33" s="28"/>
    </row>
    <row r="34" spans="1:31" s="23" customFormat="1" ht="12" x14ac:dyDescent="0.2">
      <c r="A34" s="22"/>
      <c r="B34" s="8">
        <v>29</v>
      </c>
      <c r="C34" s="8" t="s">
        <v>16</v>
      </c>
      <c r="D34" s="8" t="s">
        <v>104</v>
      </c>
      <c r="E34" s="16">
        <v>150</v>
      </c>
      <c r="F34" s="5">
        <f t="shared" si="0"/>
        <v>236.55913978494621</v>
      </c>
      <c r="G34" s="5">
        <f t="shared" si="1"/>
        <v>118.27956989247311</v>
      </c>
      <c r="H34" s="16" t="s">
        <v>36</v>
      </c>
      <c r="I34" s="9">
        <f t="shared" si="2"/>
        <v>7096.7741935483864</v>
      </c>
      <c r="J34" s="9">
        <f t="shared" si="3"/>
        <v>1774.2</v>
      </c>
      <c r="K34" s="45">
        <v>440</v>
      </c>
      <c r="L34" s="11">
        <v>45762</v>
      </c>
      <c r="M34" s="12">
        <v>0.47222222222222227</v>
      </c>
      <c r="N34" s="28"/>
      <c r="O34" s="28"/>
      <c r="P34" s="28"/>
      <c r="Q34" s="28"/>
      <c r="R34" s="28"/>
      <c r="S34" s="28"/>
      <c r="T34" s="28"/>
      <c r="U34" s="28"/>
      <c r="V34" s="28"/>
      <c r="W34" s="28"/>
      <c r="X34" s="28"/>
      <c r="Y34" s="28"/>
      <c r="Z34" s="28"/>
      <c r="AA34" s="28"/>
      <c r="AB34" s="28"/>
      <c r="AC34" s="28"/>
      <c r="AD34" s="28"/>
      <c r="AE34" s="28"/>
    </row>
    <row r="35" spans="1:31" s="23" customFormat="1" ht="12" x14ac:dyDescent="0.2">
      <c r="A35" s="22"/>
      <c r="B35" s="8">
        <v>30</v>
      </c>
      <c r="C35" s="8" t="s">
        <v>16</v>
      </c>
      <c r="D35" s="8" t="s">
        <v>95</v>
      </c>
      <c r="E35" s="16">
        <v>150</v>
      </c>
      <c r="F35" s="5">
        <f t="shared" si="0"/>
        <v>491.93548387096774</v>
      </c>
      <c r="G35" s="5">
        <f t="shared" si="1"/>
        <v>245.96774193548387</v>
      </c>
      <c r="H35" s="16" t="s">
        <v>96</v>
      </c>
      <c r="I35" s="9">
        <f t="shared" si="2"/>
        <v>14758.064516129032</v>
      </c>
      <c r="J35" s="9">
        <f t="shared" si="3"/>
        <v>3689.52</v>
      </c>
      <c r="K35" s="45">
        <v>915</v>
      </c>
      <c r="L35" s="11">
        <v>45762</v>
      </c>
      <c r="M35" s="12">
        <v>0.47916666666666669</v>
      </c>
      <c r="N35" s="28"/>
      <c r="O35" s="28"/>
      <c r="P35" s="28"/>
      <c r="Q35" s="28"/>
      <c r="R35" s="28"/>
      <c r="S35" s="28"/>
      <c r="T35" s="28"/>
      <c r="U35" s="28"/>
      <c r="V35" s="28"/>
      <c r="W35" s="28"/>
      <c r="X35" s="28"/>
      <c r="Y35" s="28"/>
      <c r="Z35" s="28"/>
      <c r="AA35" s="28"/>
      <c r="AB35" s="28"/>
      <c r="AC35" s="28"/>
      <c r="AD35" s="28"/>
      <c r="AE35" s="28"/>
    </row>
    <row r="36" spans="1:31" s="23" customFormat="1" ht="12" x14ac:dyDescent="0.2">
      <c r="A36" s="22"/>
      <c r="B36" s="8">
        <v>31</v>
      </c>
      <c r="C36" s="8" t="s">
        <v>69</v>
      </c>
      <c r="D36" s="8" t="s">
        <v>70</v>
      </c>
      <c r="E36" s="16">
        <v>150</v>
      </c>
      <c r="F36" s="5">
        <f t="shared" si="0"/>
        <v>641.39784946236557</v>
      </c>
      <c r="G36" s="5">
        <f t="shared" si="1"/>
        <v>320.69892473118279</v>
      </c>
      <c r="H36" s="16" t="s">
        <v>71</v>
      </c>
      <c r="I36" s="9">
        <f t="shared" si="2"/>
        <v>19241.935483870966</v>
      </c>
      <c r="J36" s="9">
        <f t="shared" si="3"/>
        <v>4810.49</v>
      </c>
      <c r="K36" s="45">
        <v>1193</v>
      </c>
      <c r="L36" s="11">
        <v>45762</v>
      </c>
      <c r="M36" s="12">
        <v>0.4861111111111111</v>
      </c>
      <c r="N36" s="28"/>
      <c r="O36" s="28"/>
      <c r="P36" s="28"/>
      <c r="Q36" s="28"/>
      <c r="R36" s="28"/>
      <c r="S36" s="28"/>
      <c r="T36" s="28"/>
      <c r="U36" s="28"/>
      <c r="V36" s="28"/>
      <c r="W36" s="28"/>
      <c r="X36" s="28"/>
      <c r="Y36" s="28"/>
      <c r="Z36" s="28"/>
      <c r="AA36" s="28"/>
      <c r="AB36" s="28"/>
      <c r="AC36" s="28"/>
      <c r="AD36" s="28"/>
      <c r="AE36" s="28"/>
    </row>
    <row r="37" spans="1:31" s="23" customFormat="1" ht="21" x14ac:dyDescent="0.2">
      <c r="A37" s="22"/>
      <c r="B37" s="8">
        <v>32</v>
      </c>
      <c r="C37" s="8" t="s">
        <v>16</v>
      </c>
      <c r="D37" s="8" t="s">
        <v>87</v>
      </c>
      <c r="E37" s="15">
        <v>150</v>
      </c>
      <c r="F37" s="5">
        <f t="shared" si="0"/>
        <v>1451.6129032258063</v>
      </c>
      <c r="G37" s="5">
        <f t="shared" si="1"/>
        <v>725.80645161290317</v>
      </c>
      <c r="H37" s="10" t="s">
        <v>128</v>
      </c>
      <c r="I37" s="9">
        <f t="shared" si="2"/>
        <v>43548.38709677419</v>
      </c>
      <c r="J37" s="9">
        <f t="shared" si="3"/>
        <v>10887.1</v>
      </c>
      <c r="K37" s="45">
        <v>2700</v>
      </c>
      <c r="L37" s="11">
        <v>45762</v>
      </c>
      <c r="M37" s="12">
        <v>0.49305555555555558</v>
      </c>
      <c r="N37" s="28"/>
      <c r="O37" s="28"/>
      <c r="P37" s="28"/>
      <c r="Q37" s="28"/>
      <c r="R37" s="28"/>
      <c r="S37" s="28"/>
      <c r="T37" s="28"/>
      <c r="U37" s="28"/>
      <c r="V37" s="28"/>
      <c r="W37" s="28"/>
      <c r="X37" s="28"/>
      <c r="Y37" s="28"/>
      <c r="Z37" s="28"/>
      <c r="AA37" s="28"/>
      <c r="AB37" s="28"/>
      <c r="AC37" s="28"/>
      <c r="AD37" s="28"/>
      <c r="AE37" s="28"/>
    </row>
    <row r="38" spans="1:31" s="25" customFormat="1" ht="12" x14ac:dyDescent="0.2">
      <c r="A38" s="24"/>
      <c r="B38" s="8">
        <v>33</v>
      </c>
      <c r="C38" s="8" t="s">
        <v>19</v>
      </c>
      <c r="D38" s="8" t="s">
        <v>35</v>
      </c>
      <c r="E38" s="16">
        <v>150</v>
      </c>
      <c r="F38" s="5">
        <f t="shared" si="0"/>
        <v>698.92473118279565</v>
      </c>
      <c r="G38" s="5">
        <f t="shared" si="1"/>
        <v>349.46236559139783</v>
      </c>
      <c r="H38" s="16" t="s">
        <v>88</v>
      </c>
      <c r="I38" s="9">
        <f t="shared" si="2"/>
        <v>20967.741935483871</v>
      </c>
      <c r="J38" s="9">
        <f t="shared" si="3"/>
        <v>5241.9400000000005</v>
      </c>
      <c r="K38" s="45">
        <v>1300</v>
      </c>
      <c r="L38" s="11">
        <v>45763</v>
      </c>
      <c r="M38" s="12">
        <v>0.39583333333333331</v>
      </c>
      <c r="N38" s="28"/>
      <c r="O38" s="28"/>
      <c r="P38" s="28"/>
      <c r="Q38" s="28"/>
      <c r="R38" s="28"/>
      <c r="S38" s="28"/>
      <c r="T38" s="28"/>
      <c r="U38" s="28"/>
      <c r="V38" s="28"/>
      <c r="W38" s="28"/>
      <c r="X38" s="28"/>
      <c r="Y38" s="28"/>
      <c r="Z38" s="28"/>
      <c r="AA38" s="28"/>
      <c r="AB38" s="28"/>
      <c r="AC38" s="28"/>
      <c r="AD38" s="28"/>
      <c r="AE38" s="28"/>
    </row>
    <row r="39" spans="1:31" s="25" customFormat="1" ht="11.25" customHeight="1" x14ac:dyDescent="0.2">
      <c r="A39" s="24"/>
      <c r="B39" s="8">
        <v>34</v>
      </c>
      <c r="C39" s="8" t="s">
        <v>19</v>
      </c>
      <c r="D39" s="8" t="s">
        <v>52</v>
      </c>
      <c r="E39" s="16">
        <v>150</v>
      </c>
      <c r="F39" s="5">
        <f t="shared" si="0"/>
        <v>537.63440860215053</v>
      </c>
      <c r="G39" s="5">
        <f t="shared" si="1"/>
        <v>268.81720430107526</v>
      </c>
      <c r="H39" s="16" t="s">
        <v>54</v>
      </c>
      <c r="I39" s="9">
        <f t="shared" si="2"/>
        <v>16129.032258064515</v>
      </c>
      <c r="J39" s="9">
        <f t="shared" si="3"/>
        <v>4032.26</v>
      </c>
      <c r="K39" s="45">
        <v>1000</v>
      </c>
      <c r="L39" s="11">
        <v>45763</v>
      </c>
      <c r="M39" s="12">
        <v>0.40277777777777773</v>
      </c>
      <c r="N39" s="28"/>
      <c r="O39" s="28"/>
      <c r="P39" s="28"/>
      <c r="Q39" s="28"/>
      <c r="R39" s="28"/>
      <c r="S39" s="28"/>
      <c r="T39" s="28"/>
      <c r="U39" s="28"/>
      <c r="V39" s="28"/>
      <c r="W39" s="28"/>
      <c r="X39" s="28"/>
      <c r="Y39" s="28"/>
      <c r="Z39" s="28"/>
      <c r="AA39" s="28"/>
      <c r="AB39" s="28"/>
      <c r="AC39" s="28"/>
      <c r="AD39" s="28"/>
      <c r="AE39" s="28"/>
    </row>
    <row r="40" spans="1:31" s="25" customFormat="1" ht="11.25" customHeight="1" x14ac:dyDescent="0.2">
      <c r="A40" s="24"/>
      <c r="B40" s="8">
        <v>35</v>
      </c>
      <c r="C40" s="8" t="s">
        <v>19</v>
      </c>
      <c r="D40" s="8" t="s">
        <v>51</v>
      </c>
      <c r="E40" s="16">
        <v>150</v>
      </c>
      <c r="F40" s="5">
        <f t="shared" si="0"/>
        <v>1370.9677419354839</v>
      </c>
      <c r="G40" s="5">
        <f t="shared" si="1"/>
        <v>685.48387096774195</v>
      </c>
      <c r="H40" s="16" t="s">
        <v>53</v>
      </c>
      <c r="I40" s="9">
        <f t="shared" si="2"/>
        <v>41129.032258064515</v>
      </c>
      <c r="J40" s="9">
        <f t="shared" si="3"/>
        <v>10282.26</v>
      </c>
      <c r="K40" s="45">
        <v>2550</v>
      </c>
      <c r="L40" s="11">
        <v>45763</v>
      </c>
      <c r="M40" s="12">
        <v>0.40972222222222227</v>
      </c>
      <c r="N40" s="28"/>
      <c r="O40" s="28"/>
      <c r="P40" s="28"/>
      <c r="Q40" s="28"/>
      <c r="R40" s="28"/>
      <c r="S40" s="28"/>
      <c r="T40" s="28"/>
      <c r="U40" s="28"/>
      <c r="V40" s="28"/>
      <c r="W40" s="28"/>
      <c r="X40" s="28"/>
      <c r="Y40" s="28"/>
      <c r="Z40" s="28"/>
      <c r="AA40" s="28"/>
      <c r="AB40" s="28"/>
      <c r="AC40" s="28"/>
      <c r="AD40" s="28"/>
      <c r="AE40" s="28"/>
    </row>
    <row r="41" spans="1:31" s="25" customFormat="1" ht="12" x14ac:dyDescent="0.2">
      <c r="A41" s="24"/>
      <c r="B41" s="8">
        <v>36</v>
      </c>
      <c r="C41" s="8" t="s">
        <v>19</v>
      </c>
      <c r="D41" s="8" t="s">
        <v>49</v>
      </c>
      <c r="E41" s="16">
        <v>150</v>
      </c>
      <c r="F41" s="5">
        <f t="shared" si="0"/>
        <v>537.63440860215053</v>
      </c>
      <c r="G41" s="5">
        <f t="shared" si="1"/>
        <v>268.81720430107526</v>
      </c>
      <c r="H41" s="16" t="s">
        <v>56</v>
      </c>
      <c r="I41" s="9">
        <f t="shared" si="2"/>
        <v>16129.032258064515</v>
      </c>
      <c r="J41" s="9">
        <f t="shared" si="3"/>
        <v>4032.26</v>
      </c>
      <c r="K41" s="45">
        <v>1000</v>
      </c>
      <c r="L41" s="11">
        <v>45763</v>
      </c>
      <c r="M41" s="12">
        <v>0.41666666666666669</v>
      </c>
      <c r="N41" s="28"/>
      <c r="O41" s="28"/>
      <c r="P41" s="28"/>
      <c r="Q41" s="28"/>
      <c r="R41" s="28"/>
      <c r="S41" s="28"/>
      <c r="T41" s="28"/>
      <c r="U41" s="28"/>
      <c r="V41" s="28"/>
      <c r="W41" s="28"/>
      <c r="X41" s="28"/>
      <c r="Y41" s="28"/>
      <c r="Z41" s="28"/>
      <c r="AA41" s="28"/>
      <c r="AB41" s="28"/>
      <c r="AC41" s="28"/>
      <c r="AD41" s="28"/>
      <c r="AE41" s="28"/>
    </row>
    <row r="42" spans="1:31" s="25" customFormat="1" ht="12" x14ac:dyDescent="0.2">
      <c r="A42" s="24"/>
      <c r="B42" s="8">
        <v>37</v>
      </c>
      <c r="C42" s="8" t="s">
        <v>19</v>
      </c>
      <c r="D42" s="8" t="s">
        <v>57</v>
      </c>
      <c r="E42" s="16">
        <v>150</v>
      </c>
      <c r="F42" s="5">
        <f t="shared" si="0"/>
        <v>1882.7956989247311</v>
      </c>
      <c r="G42" s="5">
        <f t="shared" si="1"/>
        <v>941.39784946236557</v>
      </c>
      <c r="H42" s="16" t="s">
        <v>83</v>
      </c>
      <c r="I42" s="9">
        <f t="shared" si="2"/>
        <v>56483.870967741932</v>
      </c>
      <c r="J42" s="9">
        <f t="shared" si="3"/>
        <v>14120.970000000001</v>
      </c>
      <c r="K42" s="45">
        <v>3502</v>
      </c>
      <c r="L42" s="11">
        <v>45763</v>
      </c>
      <c r="M42" s="12">
        <v>0.4236111111111111</v>
      </c>
      <c r="N42" s="28"/>
      <c r="O42" s="28"/>
      <c r="P42" s="28"/>
      <c r="Q42" s="28"/>
      <c r="R42" s="28"/>
      <c r="S42" s="28"/>
      <c r="T42" s="28"/>
      <c r="U42" s="28"/>
      <c r="V42" s="28"/>
      <c r="W42" s="28"/>
      <c r="X42" s="28"/>
      <c r="Y42" s="28"/>
      <c r="Z42" s="28"/>
      <c r="AA42" s="28"/>
      <c r="AB42" s="28"/>
      <c r="AC42" s="28"/>
      <c r="AD42" s="28"/>
      <c r="AE42" s="28"/>
    </row>
    <row r="43" spans="1:31" s="25" customFormat="1" ht="12" x14ac:dyDescent="0.2">
      <c r="A43" s="24"/>
      <c r="B43" s="8">
        <v>38</v>
      </c>
      <c r="C43" s="8" t="s">
        <v>19</v>
      </c>
      <c r="D43" s="8" t="s">
        <v>57</v>
      </c>
      <c r="E43" s="16">
        <v>150</v>
      </c>
      <c r="F43" s="5">
        <f t="shared" si="0"/>
        <v>669.89247311827955</v>
      </c>
      <c r="G43" s="5">
        <f t="shared" si="1"/>
        <v>334.94623655913978</v>
      </c>
      <c r="H43" s="16" t="s">
        <v>84</v>
      </c>
      <c r="I43" s="9">
        <f t="shared" si="2"/>
        <v>20096.774193548386</v>
      </c>
      <c r="J43" s="9">
        <f t="shared" si="3"/>
        <v>5024.2</v>
      </c>
      <c r="K43" s="45">
        <v>1246</v>
      </c>
      <c r="L43" s="11">
        <v>45763</v>
      </c>
      <c r="M43" s="12">
        <v>0.43055555555555503</v>
      </c>
      <c r="N43" s="28"/>
      <c r="O43" s="28"/>
      <c r="P43" s="28"/>
      <c r="Q43" s="28"/>
      <c r="R43" s="28"/>
      <c r="S43" s="28"/>
      <c r="T43" s="28"/>
      <c r="U43" s="28"/>
      <c r="V43" s="28"/>
      <c r="W43" s="28"/>
      <c r="X43" s="28"/>
      <c r="Y43" s="28"/>
      <c r="Z43" s="28"/>
      <c r="AA43" s="28"/>
      <c r="AB43" s="28"/>
      <c r="AC43" s="28"/>
      <c r="AD43" s="28"/>
      <c r="AE43" s="28"/>
    </row>
    <row r="44" spans="1:31" s="25" customFormat="1" ht="10.5" customHeight="1" x14ac:dyDescent="0.2">
      <c r="A44" s="24"/>
      <c r="B44" s="8">
        <v>39</v>
      </c>
      <c r="C44" s="8" t="s">
        <v>19</v>
      </c>
      <c r="D44" s="8" t="s">
        <v>57</v>
      </c>
      <c r="E44" s="16">
        <v>150</v>
      </c>
      <c r="F44" s="5">
        <f t="shared" si="0"/>
        <v>2096.7741935483868</v>
      </c>
      <c r="G44" s="5">
        <f t="shared" si="1"/>
        <v>1048.3870967741934</v>
      </c>
      <c r="H44" s="16" t="s">
        <v>98</v>
      </c>
      <c r="I44" s="9">
        <f t="shared" si="2"/>
        <v>62903.225806451606</v>
      </c>
      <c r="J44" s="9">
        <f t="shared" si="3"/>
        <v>15725.81</v>
      </c>
      <c r="K44" s="45">
        <v>3900</v>
      </c>
      <c r="L44" s="11">
        <v>45763</v>
      </c>
      <c r="M44" s="12">
        <v>0.4375</v>
      </c>
      <c r="N44" s="28"/>
      <c r="O44" s="28"/>
      <c r="P44" s="28"/>
      <c r="Q44" s="28"/>
      <c r="R44" s="28"/>
      <c r="S44" s="28"/>
      <c r="T44" s="28"/>
      <c r="U44" s="28"/>
      <c r="V44" s="28"/>
      <c r="W44" s="28"/>
      <c r="X44" s="28"/>
      <c r="Y44" s="28"/>
      <c r="Z44" s="28"/>
      <c r="AA44" s="28"/>
      <c r="AB44" s="28"/>
      <c r="AC44" s="28"/>
      <c r="AD44" s="28"/>
      <c r="AE44" s="28"/>
    </row>
    <row r="45" spans="1:31" s="25" customFormat="1" ht="10.5" customHeight="1" x14ac:dyDescent="0.2">
      <c r="A45" s="24"/>
      <c r="B45" s="8">
        <v>40</v>
      </c>
      <c r="C45" s="8" t="s">
        <v>19</v>
      </c>
      <c r="D45" s="8" t="s">
        <v>58</v>
      </c>
      <c r="E45" s="16">
        <v>150</v>
      </c>
      <c r="F45" s="5">
        <f t="shared" si="0"/>
        <v>1344.0860215053763</v>
      </c>
      <c r="G45" s="5">
        <f t="shared" si="1"/>
        <v>672.04301075268813</v>
      </c>
      <c r="H45" s="16" t="s">
        <v>86</v>
      </c>
      <c r="I45" s="9">
        <f t="shared" si="2"/>
        <v>40322.580645161288</v>
      </c>
      <c r="J45" s="9">
        <f t="shared" si="3"/>
        <v>10080.65</v>
      </c>
      <c r="K45" s="45">
        <v>2500</v>
      </c>
      <c r="L45" s="11">
        <v>45763</v>
      </c>
      <c r="M45" s="12">
        <v>0.44444444444444398</v>
      </c>
      <c r="N45" s="28"/>
      <c r="O45" s="28"/>
      <c r="P45" s="28"/>
      <c r="Q45" s="28"/>
      <c r="R45" s="28"/>
      <c r="S45" s="28"/>
      <c r="T45" s="28"/>
      <c r="U45" s="28"/>
      <c r="V45" s="28"/>
      <c r="W45" s="28"/>
      <c r="X45" s="28"/>
      <c r="Y45" s="28"/>
      <c r="Z45" s="28"/>
      <c r="AA45" s="28"/>
      <c r="AB45" s="28"/>
      <c r="AC45" s="28"/>
      <c r="AD45" s="28"/>
      <c r="AE45" s="28"/>
    </row>
    <row r="46" spans="1:31" s="25" customFormat="1" ht="10.5" customHeight="1" x14ac:dyDescent="0.2">
      <c r="A46" s="24"/>
      <c r="B46" s="8">
        <v>41</v>
      </c>
      <c r="C46" s="8" t="s">
        <v>19</v>
      </c>
      <c r="D46" s="8" t="s">
        <v>58</v>
      </c>
      <c r="E46" s="16">
        <v>150</v>
      </c>
      <c r="F46" s="5">
        <f t="shared" si="0"/>
        <v>913.97849462365582</v>
      </c>
      <c r="G46" s="5">
        <f t="shared" si="1"/>
        <v>456.98924731182791</v>
      </c>
      <c r="H46" s="16" t="s">
        <v>111</v>
      </c>
      <c r="I46" s="9">
        <f t="shared" si="2"/>
        <v>27419.354838709674</v>
      </c>
      <c r="J46" s="9">
        <f t="shared" si="3"/>
        <v>6854.84</v>
      </c>
      <c r="K46" s="45">
        <v>1700</v>
      </c>
      <c r="L46" s="11">
        <v>45763</v>
      </c>
      <c r="M46" s="12">
        <v>0.45138888888888901</v>
      </c>
      <c r="N46" s="28"/>
      <c r="O46" s="28"/>
      <c r="P46" s="28"/>
      <c r="Q46" s="28"/>
      <c r="R46" s="28"/>
      <c r="S46" s="28"/>
      <c r="T46" s="28"/>
      <c r="U46" s="28"/>
      <c r="V46" s="28"/>
      <c r="W46" s="28"/>
      <c r="X46" s="28"/>
      <c r="Y46" s="28"/>
      <c r="Z46" s="28"/>
      <c r="AA46" s="28"/>
      <c r="AB46" s="28"/>
      <c r="AC46" s="28"/>
      <c r="AD46" s="28"/>
      <c r="AE46" s="28"/>
    </row>
    <row r="47" spans="1:31" s="25" customFormat="1" ht="12" customHeight="1" x14ac:dyDescent="0.2">
      <c r="A47" s="24"/>
      <c r="B47" s="8">
        <v>42</v>
      </c>
      <c r="C47" s="8" t="s">
        <v>19</v>
      </c>
      <c r="D47" s="8" t="s">
        <v>58</v>
      </c>
      <c r="E47" s="16">
        <v>150</v>
      </c>
      <c r="F47" s="5">
        <f t="shared" si="0"/>
        <v>626.34408602150529</v>
      </c>
      <c r="G47" s="5">
        <f t="shared" si="1"/>
        <v>313.17204301075265</v>
      </c>
      <c r="H47" s="16" t="s">
        <v>112</v>
      </c>
      <c r="I47" s="9">
        <f t="shared" si="2"/>
        <v>18790.322580645159</v>
      </c>
      <c r="J47" s="9">
        <f t="shared" si="3"/>
        <v>4697.59</v>
      </c>
      <c r="K47" s="45">
        <v>1165</v>
      </c>
      <c r="L47" s="11">
        <v>45763</v>
      </c>
      <c r="M47" s="12">
        <v>0.45833333333333331</v>
      </c>
      <c r="N47" s="28"/>
      <c r="O47" s="28"/>
      <c r="P47" s="28"/>
      <c r="Q47" s="28"/>
      <c r="R47" s="28"/>
      <c r="S47" s="28"/>
      <c r="T47" s="28"/>
      <c r="U47" s="28"/>
      <c r="V47" s="28"/>
      <c r="W47" s="28"/>
      <c r="X47" s="28"/>
      <c r="Y47" s="28"/>
      <c r="Z47" s="28"/>
      <c r="AA47" s="28"/>
      <c r="AB47" s="28"/>
      <c r="AC47" s="28"/>
      <c r="AD47" s="28"/>
      <c r="AE47" s="28"/>
    </row>
    <row r="48" spans="1:31" s="25" customFormat="1" ht="12" customHeight="1" x14ac:dyDescent="0.2">
      <c r="A48" s="24"/>
      <c r="B48" s="8">
        <v>43</v>
      </c>
      <c r="C48" s="8" t="s">
        <v>19</v>
      </c>
      <c r="D48" s="8" t="s">
        <v>58</v>
      </c>
      <c r="E48" s="16">
        <v>150</v>
      </c>
      <c r="F48" s="5">
        <f t="shared" si="0"/>
        <v>938.17204301075265</v>
      </c>
      <c r="G48" s="5">
        <f t="shared" ref="G48:G49" si="7">F48/2</f>
        <v>469.08602150537632</v>
      </c>
      <c r="H48" s="16" t="s">
        <v>113</v>
      </c>
      <c r="I48" s="9">
        <f t="shared" si="2"/>
        <v>28145.16129032258</v>
      </c>
      <c r="J48" s="9">
        <f t="shared" si="3"/>
        <v>7036.3</v>
      </c>
      <c r="K48" s="45">
        <v>1745</v>
      </c>
      <c r="L48" s="11">
        <v>45763</v>
      </c>
      <c r="M48" s="12">
        <v>0.46527777777777773</v>
      </c>
      <c r="N48" s="28"/>
      <c r="O48" s="28"/>
      <c r="P48" s="28"/>
      <c r="Q48" s="28"/>
      <c r="R48" s="28"/>
      <c r="S48" s="28"/>
      <c r="T48" s="28"/>
      <c r="U48" s="28"/>
      <c r="V48" s="28"/>
      <c r="W48" s="28"/>
      <c r="X48" s="28"/>
      <c r="Y48" s="28"/>
      <c r="Z48" s="28"/>
      <c r="AA48" s="28"/>
      <c r="AB48" s="28"/>
      <c r="AC48" s="28"/>
      <c r="AD48" s="28"/>
      <c r="AE48" s="28"/>
    </row>
    <row r="49" spans="1:31" s="25" customFormat="1" ht="12" customHeight="1" x14ac:dyDescent="0.2">
      <c r="A49" s="24"/>
      <c r="B49" s="8">
        <v>44</v>
      </c>
      <c r="C49" s="8" t="s">
        <v>19</v>
      </c>
      <c r="D49" s="8" t="s">
        <v>58</v>
      </c>
      <c r="E49" s="16">
        <v>150</v>
      </c>
      <c r="F49" s="5">
        <f t="shared" si="0"/>
        <v>2000</v>
      </c>
      <c r="G49" s="5">
        <f t="shared" si="7"/>
        <v>1000</v>
      </c>
      <c r="H49" s="16" t="s">
        <v>120</v>
      </c>
      <c r="I49" s="9">
        <f t="shared" si="2"/>
        <v>60000</v>
      </c>
      <c r="J49" s="9">
        <f t="shared" si="3"/>
        <v>15000</v>
      </c>
      <c r="K49" s="45">
        <v>3720</v>
      </c>
      <c r="L49" s="11">
        <v>45763</v>
      </c>
      <c r="M49" s="12">
        <v>0.47222222222222227</v>
      </c>
      <c r="N49" s="28"/>
      <c r="O49" s="28"/>
      <c r="P49" s="28"/>
      <c r="Q49" s="28"/>
      <c r="R49" s="28"/>
      <c r="S49" s="28"/>
      <c r="T49" s="28"/>
      <c r="U49" s="28"/>
      <c r="V49" s="28"/>
      <c r="W49" s="28"/>
      <c r="X49" s="28"/>
      <c r="Y49" s="28"/>
      <c r="Z49" s="28"/>
      <c r="AA49" s="28"/>
      <c r="AB49" s="28"/>
      <c r="AC49" s="28"/>
      <c r="AD49" s="28"/>
      <c r="AE49" s="28"/>
    </row>
    <row r="50" spans="1:31" s="25" customFormat="1" ht="12" customHeight="1" x14ac:dyDescent="0.2">
      <c r="A50" s="24"/>
      <c r="B50" s="8">
        <v>45</v>
      </c>
      <c r="C50" s="8" t="s">
        <v>19</v>
      </c>
      <c r="D50" s="8" t="s">
        <v>59</v>
      </c>
      <c r="E50" s="16">
        <v>150</v>
      </c>
      <c r="F50" s="5">
        <f t="shared" si="0"/>
        <v>1137.6344086021504</v>
      </c>
      <c r="G50" s="5">
        <f t="shared" si="1"/>
        <v>568.81720430107521</v>
      </c>
      <c r="H50" s="16" t="s">
        <v>85</v>
      </c>
      <c r="I50" s="9">
        <f t="shared" si="2"/>
        <v>34129.032258064515</v>
      </c>
      <c r="J50" s="9">
        <f t="shared" si="3"/>
        <v>8532.26</v>
      </c>
      <c r="K50" s="45">
        <v>2116</v>
      </c>
      <c r="L50" s="11">
        <v>45763</v>
      </c>
      <c r="M50" s="12">
        <v>0.47916666666666669</v>
      </c>
      <c r="N50" s="28"/>
      <c r="O50" s="28"/>
      <c r="P50" s="28"/>
      <c r="Q50" s="28"/>
      <c r="R50" s="28"/>
      <c r="S50" s="28"/>
      <c r="T50" s="28"/>
      <c r="U50" s="28"/>
      <c r="V50" s="28"/>
      <c r="W50" s="28"/>
      <c r="X50" s="28"/>
      <c r="Y50" s="28"/>
      <c r="Z50" s="28"/>
      <c r="AA50" s="28"/>
      <c r="AB50" s="28"/>
      <c r="AC50" s="28"/>
      <c r="AD50" s="28"/>
      <c r="AE50" s="28"/>
    </row>
    <row r="51" spans="1:31" s="25" customFormat="1" ht="12" x14ac:dyDescent="0.2">
      <c r="A51" s="24"/>
      <c r="B51" s="8">
        <v>46</v>
      </c>
      <c r="C51" s="8" t="s">
        <v>19</v>
      </c>
      <c r="D51" s="8" t="s">
        <v>65</v>
      </c>
      <c r="E51" s="16">
        <v>150</v>
      </c>
      <c r="F51" s="5">
        <f t="shared" si="0"/>
        <v>911.29032258064512</v>
      </c>
      <c r="G51" s="5">
        <f t="shared" si="1"/>
        <v>455.64516129032256</v>
      </c>
      <c r="H51" s="16" t="s">
        <v>66</v>
      </c>
      <c r="I51" s="9">
        <f t="shared" si="2"/>
        <v>27338.709677419352</v>
      </c>
      <c r="J51" s="9">
        <f t="shared" si="3"/>
        <v>6834.68</v>
      </c>
      <c r="K51" s="45">
        <v>1695</v>
      </c>
      <c r="L51" s="11">
        <v>45763</v>
      </c>
      <c r="M51" s="12">
        <v>0.4861111111111111</v>
      </c>
      <c r="N51" s="28"/>
      <c r="O51" s="28"/>
      <c r="P51" s="28"/>
      <c r="Q51" s="28"/>
      <c r="R51" s="28"/>
      <c r="S51" s="28"/>
      <c r="T51" s="28"/>
      <c r="U51" s="28"/>
      <c r="V51" s="28"/>
      <c r="W51" s="28"/>
      <c r="X51" s="28"/>
      <c r="Y51" s="28"/>
      <c r="Z51" s="28"/>
      <c r="AA51" s="28"/>
      <c r="AB51" s="28"/>
      <c r="AC51" s="28"/>
      <c r="AD51" s="28"/>
      <c r="AE51" s="28"/>
    </row>
    <row r="52" spans="1:31" s="25" customFormat="1" ht="12" x14ac:dyDescent="0.2">
      <c r="A52" s="24"/>
      <c r="B52" s="8">
        <v>47</v>
      </c>
      <c r="C52" s="8" t="s">
        <v>19</v>
      </c>
      <c r="D52" s="8" t="s">
        <v>67</v>
      </c>
      <c r="E52" s="16">
        <v>150</v>
      </c>
      <c r="F52" s="5">
        <f t="shared" si="0"/>
        <v>768.81720430107521</v>
      </c>
      <c r="G52" s="5">
        <f t="shared" si="1"/>
        <v>384.4086021505376</v>
      </c>
      <c r="H52" s="16" t="s">
        <v>68</v>
      </c>
      <c r="I52" s="9">
        <f t="shared" si="2"/>
        <v>23064.516129032258</v>
      </c>
      <c r="J52" s="9">
        <f t="shared" si="3"/>
        <v>5766.13</v>
      </c>
      <c r="K52" s="45">
        <v>1430</v>
      </c>
      <c r="L52" s="11">
        <v>45763</v>
      </c>
      <c r="M52" s="12">
        <v>0.49305555555555558</v>
      </c>
      <c r="N52" s="28"/>
      <c r="O52" s="28"/>
      <c r="P52" s="28"/>
      <c r="Q52" s="28"/>
      <c r="R52" s="28"/>
      <c r="S52" s="28"/>
      <c r="T52" s="28"/>
      <c r="U52" s="28"/>
      <c r="V52" s="28"/>
      <c r="W52" s="28"/>
      <c r="X52" s="28"/>
      <c r="Y52" s="28"/>
      <c r="Z52" s="28"/>
      <c r="AA52" s="28"/>
      <c r="AB52" s="28"/>
      <c r="AC52" s="28"/>
      <c r="AD52" s="28"/>
      <c r="AE52" s="28"/>
    </row>
    <row r="53" spans="1:31" ht="12" customHeight="1" x14ac:dyDescent="0.2">
      <c r="A53" s="4"/>
      <c r="B53" s="8">
        <v>48</v>
      </c>
      <c r="C53" s="8" t="s">
        <v>11</v>
      </c>
      <c r="D53" s="8" t="s">
        <v>91</v>
      </c>
      <c r="E53" s="16">
        <v>150</v>
      </c>
      <c r="F53" s="5">
        <f t="shared" si="0"/>
        <v>967.74193548387086</v>
      </c>
      <c r="G53" s="5">
        <f t="shared" si="1"/>
        <v>483.87096774193543</v>
      </c>
      <c r="H53" s="16" t="s">
        <v>92</v>
      </c>
      <c r="I53" s="9">
        <f t="shared" si="2"/>
        <v>29032.258064516125</v>
      </c>
      <c r="J53" s="9">
        <f t="shared" si="3"/>
        <v>7258.07</v>
      </c>
      <c r="K53" s="45">
        <v>1800</v>
      </c>
      <c r="L53" s="11">
        <v>45764</v>
      </c>
      <c r="M53" s="12">
        <v>0.40277777777777773</v>
      </c>
      <c r="N53" s="29"/>
      <c r="O53" s="29"/>
      <c r="P53" s="29"/>
      <c r="Q53" s="29"/>
      <c r="R53" s="29"/>
      <c r="S53" s="29"/>
      <c r="T53" s="29"/>
      <c r="U53" s="29"/>
      <c r="V53" s="29"/>
    </row>
    <row r="54" spans="1:31" ht="12" customHeight="1" x14ac:dyDescent="0.2">
      <c r="A54" s="4"/>
      <c r="B54" s="8">
        <v>49</v>
      </c>
      <c r="C54" s="8" t="s">
        <v>11</v>
      </c>
      <c r="D54" s="8" t="s">
        <v>93</v>
      </c>
      <c r="E54" s="16">
        <v>150</v>
      </c>
      <c r="F54" s="5">
        <f t="shared" si="0"/>
        <v>806.45161290322574</v>
      </c>
      <c r="G54" s="5">
        <f t="shared" si="1"/>
        <v>403.22580645161287</v>
      </c>
      <c r="H54" s="16" t="s">
        <v>94</v>
      </c>
      <c r="I54" s="9">
        <f t="shared" si="2"/>
        <v>24193.548387096773</v>
      </c>
      <c r="J54" s="9">
        <f t="shared" si="3"/>
        <v>6048.39</v>
      </c>
      <c r="K54" s="45">
        <v>1500</v>
      </c>
      <c r="L54" s="11">
        <v>45764</v>
      </c>
      <c r="M54" s="12">
        <v>0.40972222222222227</v>
      </c>
      <c r="N54" s="29"/>
      <c r="O54" s="29"/>
      <c r="P54" s="29"/>
      <c r="Q54" s="29"/>
      <c r="R54" s="29"/>
      <c r="S54" s="29"/>
      <c r="T54" s="29"/>
      <c r="U54" s="29"/>
      <c r="V54" s="29"/>
    </row>
    <row r="55" spans="1:31" ht="20.25" customHeight="1" x14ac:dyDescent="0.2">
      <c r="A55" s="4"/>
      <c r="B55" s="8">
        <v>50</v>
      </c>
      <c r="C55" s="8" t="s">
        <v>11</v>
      </c>
      <c r="D55" s="8" t="s">
        <v>28</v>
      </c>
      <c r="E55" s="16">
        <v>150</v>
      </c>
      <c r="F55" s="5">
        <f t="shared" si="0"/>
        <v>2323.1182795698924</v>
      </c>
      <c r="G55" s="5">
        <f t="shared" si="1"/>
        <v>1161.5591397849462</v>
      </c>
      <c r="H55" s="10" t="s">
        <v>114</v>
      </c>
      <c r="I55" s="9">
        <f t="shared" si="2"/>
        <v>69693.548387096773</v>
      </c>
      <c r="J55" s="9">
        <f t="shared" si="3"/>
        <v>17423.39</v>
      </c>
      <c r="K55" s="45">
        <v>4321</v>
      </c>
      <c r="L55" s="11">
        <v>45764</v>
      </c>
      <c r="M55" s="12">
        <v>0.41666666666666669</v>
      </c>
      <c r="N55" s="29"/>
      <c r="O55" s="29"/>
      <c r="P55" s="29"/>
      <c r="Q55" s="29"/>
      <c r="R55" s="29"/>
      <c r="S55" s="29"/>
      <c r="T55" s="29"/>
      <c r="U55" s="29"/>
      <c r="V55" s="29"/>
    </row>
    <row r="56" spans="1:31" s="2" customFormat="1" ht="12.75" customHeight="1" x14ac:dyDescent="0.2">
      <c r="A56" s="4"/>
      <c r="B56" s="8">
        <v>51</v>
      </c>
      <c r="C56" s="8" t="s">
        <v>11</v>
      </c>
      <c r="D56" s="8" t="s">
        <v>12</v>
      </c>
      <c r="E56" s="16">
        <v>150</v>
      </c>
      <c r="F56" s="5">
        <f t="shared" si="0"/>
        <v>1096.7741935483871</v>
      </c>
      <c r="G56" s="5">
        <f t="shared" si="1"/>
        <v>548.38709677419354</v>
      </c>
      <c r="H56" s="16" t="s">
        <v>27</v>
      </c>
      <c r="I56" s="9">
        <f t="shared" si="2"/>
        <v>32903.225806451614</v>
      </c>
      <c r="J56" s="9">
        <f t="shared" si="3"/>
        <v>8225.81</v>
      </c>
      <c r="K56" s="45">
        <v>2040</v>
      </c>
      <c r="L56" s="11">
        <v>45764</v>
      </c>
      <c r="M56" s="12">
        <v>0.4236111111111111</v>
      </c>
      <c r="N56" s="30"/>
      <c r="O56" s="31"/>
      <c r="P56" s="32"/>
      <c r="Q56" s="43"/>
      <c r="R56" s="33"/>
      <c r="S56" s="33"/>
      <c r="T56" s="31"/>
      <c r="U56" s="34"/>
      <c r="V56" s="35"/>
      <c r="W56" s="44"/>
      <c r="X56" s="44"/>
      <c r="Y56" s="44"/>
      <c r="Z56" s="44"/>
      <c r="AA56" s="44"/>
      <c r="AB56" s="44"/>
      <c r="AC56" s="44"/>
      <c r="AD56" s="44"/>
      <c r="AE56" s="44"/>
    </row>
    <row r="57" spans="1:31" s="2" customFormat="1" ht="12.75" customHeight="1" x14ac:dyDescent="0.2">
      <c r="A57" s="4"/>
      <c r="B57" s="8">
        <v>52</v>
      </c>
      <c r="C57" s="8" t="s">
        <v>11</v>
      </c>
      <c r="D57" s="8" t="s">
        <v>115</v>
      </c>
      <c r="E57" s="16">
        <v>150</v>
      </c>
      <c r="F57" s="5">
        <f t="shared" si="0"/>
        <v>1075.2688172043011</v>
      </c>
      <c r="G57" s="5">
        <f t="shared" si="1"/>
        <v>537.63440860215053</v>
      </c>
      <c r="H57" s="16" t="s">
        <v>85</v>
      </c>
      <c r="I57" s="9">
        <f t="shared" si="2"/>
        <v>32258.06451612903</v>
      </c>
      <c r="J57" s="9">
        <f t="shared" si="3"/>
        <v>8064.52</v>
      </c>
      <c r="K57" s="45">
        <v>2000</v>
      </c>
      <c r="L57" s="11">
        <v>45764</v>
      </c>
      <c r="M57" s="12">
        <v>0.43055555555555503</v>
      </c>
      <c r="N57" s="30"/>
      <c r="O57" s="31"/>
      <c r="P57" s="32"/>
      <c r="Q57" s="43"/>
      <c r="R57" s="33"/>
      <c r="S57" s="33"/>
      <c r="T57" s="31"/>
      <c r="U57" s="34"/>
      <c r="V57" s="35"/>
      <c r="W57" s="44"/>
      <c r="X57" s="44"/>
      <c r="Y57" s="44"/>
      <c r="Z57" s="44"/>
      <c r="AA57" s="44"/>
      <c r="AB57" s="44"/>
      <c r="AC57" s="44"/>
      <c r="AD57" s="44"/>
      <c r="AE57" s="44"/>
    </row>
    <row r="58" spans="1:31" ht="12" x14ac:dyDescent="0.2">
      <c r="A58" s="4"/>
      <c r="B58" s="8">
        <v>53</v>
      </c>
      <c r="C58" s="8" t="s">
        <v>11</v>
      </c>
      <c r="D58" s="8" t="s">
        <v>13</v>
      </c>
      <c r="E58" s="16">
        <v>150</v>
      </c>
      <c r="F58" s="5">
        <f t="shared" si="0"/>
        <v>698.92473118279565</v>
      </c>
      <c r="G58" s="5">
        <f t="shared" si="1"/>
        <v>349.46236559139783</v>
      </c>
      <c r="H58" s="16" t="s">
        <v>39</v>
      </c>
      <c r="I58" s="9">
        <f t="shared" si="2"/>
        <v>20967.741935483871</v>
      </c>
      <c r="J58" s="9">
        <f t="shared" si="3"/>
        <v>5241.9400000000005</v>
      </c>
      <c r="K58" s="45">
        <v>1300</v>
      </c>
      <c r="L58" s="11">
        <v>45764</v>
      </c>
      <c r="M58" s="12">
        <v>0.4375</v>
      </c>
      <c r="N58" s="29"/>
      <c r="O58" s="29"/>
      <c r="P58" s="29"/>
      <c r="Q58" s="29"/>
      <c r="R58" s="29"/>
      <c r="S58" s="29"/>
      <c r="T58" s="29"/>
      <c r="U58" s="29"/>
      <c r="V58" s="29"/>
    </row>
    <row r="59" spans="1:31" ht="12" x14ac:dyDescent="0.2">
      <c r="A59" s="4"/>
      <c r="B59" s="8">
        <v>54</v>
      </c>
      <c r="C59" s="8" t="s">
        <v>11</v>
      </c>
      <c r="D59" s="8" t="s">
        <v>101</v>
      </c>
      <c r="E59" s="16">
        <v>150</v>
      </c>
      <c r="F59" s="5">
        <f t="shared" si="0"/>
        <v>636.02150537634407</v>
      </c>
      <c r="G59" s="5">
        <f t="shared" ref="G59" si="8">F59/2</f>
        <v>318.01075268817203</v>
      </c>
      <c r="H59" s="16" t="s">
        <v>102</v>
      </c>
      <c r="I59" s="9">
        <f t="shared" si="2"/>
        <v>19080.645161290322</v>
      </c>
      <c r="J59" s="9">
        <f t="shared" si="3"/>
        <v>4770.17</v>
      </c>
      <c r="K59" s="45">
        <v>1183</v>
      </c>
      <c r="L59" s="11">
        <v>45764</v>
      </c>
      <c r="M59" s="12">
        <v>0.44444444444444398</v>
      </c>
      <c r="N59" s="29"/>
      <c r="O59" s="29"/>
      <c r="P59" s="29"/>
      <c r="Q59" s="29"/>
      <c r="R59" s="29"/>
      <c r="S59" s="29"/>
      <c r="T59" s="29"/>
      <c r="U59" s="29"/>
      <c r="V59" s="29"/>
    </row>
    <row r="60" spans="1:31" ht="12" x14ac:dyDescent="0.2">
      <c r="A60" s="4"/>
      <c r="B60" s="8">
        <v>55</v>
      </c>
      <c r="C60" s="8" t="s">
        <v>11</v>
      </c>
      <c r="D60" s="8" t="s">
        <v>123</v>
      </c>
      <c r="E60" s="16">
        <v>150</v>
      </c>
      <c r="F60" s="5">
        <f t="shared" si="0"/>
        <v>712.36559139784947</v>
      </c>
      <c r="G60" s="5">
        <f t="shared" ref="G60" si="9">F60/2</f>
        <v>356.18279569892474</v>
      </c>
      <c r="H60" s="16" t="s">
        <v>118</v>
      </c>
      <c r="I60" s="9">
        <f t="shared" si="2"/>
        <v>21370.967741935485</v>
      </c>
      <c r="J60" s="9">
        <f t="shared" si="3"/>
        <v>5342.75</v>
      </c>
      <c r="K60" s="45">
        <v>1325</v>
      </c>
      <c r="L60" s="11">
        <v>45764</v>
      </c>
      <c r="M60" s="12">
        <v>0.45138888888888901</v>
      </c>
      <c r="N60" s="29"/>
      <c r="O60" s="29"/>
      <c r="P60" s="29"/>
      <c r="Q60" s="29"/>
      <c r="R60" s="29"/>
      <c r="S60" s="29"/>
      <c r="T60" s="29"/>
      <c r="U60" s="29"/>
      <c r="V60" s="29"/>
    </row>
    <row r="61" spans="1:31" ht="12" x14ac:dyDescent="0.2">
      <c r="A61" s="4"/>
      <c r="B61" s="8">
        <v>56</v>
      </c>
      <c r="C61" s="8" t="s">
        <v>11</v>
      </c>
      <c r="D61" s="8" t="s">
        <v>33</v>
      </c>
      <c r="E61" s="16">
        <v>150</v>
      </c>
      <c r="F61" s="5">
        <f t="shared" si="0"/>
        <v>1344.0860215053763</v>
      </c>
      <c r="G61" s="5">
        <f t="shared" si="1"/>
        <v>672.04301075268813</v>
      </c>
      <c r="H61" s="16" t="s">
        <v>41</v>
      </c>
      <c r="I61" s="9">
        <f t="shared" si="2"/>
        <v>40322.580645161288</v>
      </c>
      <c r="J61" s="9">
        <f t="shared" si="3"/>
        <v>10080.65</v>
      </c>
      <c r="K61" s="45">
        <v>2500</v>
      </c>
      <c r="L61" s="11">
        <v>45764</v>
      </c>
      <c r="M61" s="12">
        <v>0.45833333333333331</v>
      </c>
    </row>
    <row r="62" spans="1:31" ht="12" x14ac:dyDescent="0.2">
      <c r="A62" s="4"/>
      <c r="B62" s="8">
        <v>57</v>
      </c>
      <c r="C62" s="8" t="s">
        <v>11</v>
      </c>
      <c r="D62" s="8" t="s">
        <v>32</v>
      </c>
      <c r="E62" s="16">
        <v>150</v>
      </c>
      <c r="F62" s="5">
        <f t="shared" si="0"/>
        <v>1344.0860215053763</v>
      </c>
      <c r="G62" s="5">
        <f t="shared" si="1"/>
        <v>672.04301075268813</v>
      </c>
      <c r="H62" s="16" t="s">
        <v>42</v>
      </c>
      <c r="I62" s="9">
        <f t="shared" si="2"/>
        <v>40322.580645161288</v>
      </c>
      <c r="J62" s="9">
        <f t="shared" si="3"/>
        <v>10080.65</v>
      </c>
      <c r="K62" s="45">
        <v>2500</v>
      </c>
      <c r="L62" s="11">
        <v>45764</v>
      </c>
      <c r="M62" s="12">
        <v>0.46527777777777773</v>
      </c>
    </row>
    <row r="63" spans="1:31" ht="12" x14ac:dyDescent="0.2">
      <c r="A63" s="4"/>
      <c r="B63" s="8">
        <v>58</v>
      </c>
      <c r="C63" s="8" t="s">
        <v>11</v>
      </c>
      <c r="D63" s="8" t="s">
        <v>15</v>
      </c>
      <c r="E63" s="16">
        <v>150</v>
      </c>
      <c r="F63" s="5">
        <f t="shared" si="0"/>
        <v>1075.2688172043011</v>
      </c>
      <c r="G63" s="5">
        <f t="shared" si="1"/>
        <v>537.63440860215053</v>
      </c>
      <c r="H63" s="16" t="s">
        <v>40</v>
      </c>
      <c r="I63" s="9">
        <f t="shared" si="2"/>
        <v>32258.06451612903</v>
      </c>
      <c r="J63" s="9">
        <f t="shared" si="3"/>
        <v>8064.52</v>
      </c>
      <c r="K63" s="45">
        <v>2000</v>
      </c>
      <c r="L63" s="11">
        <v>45764</v>
      </c>
      <c r="M63" s="12">
        <v>0.47222222222222227</v>
      </c>
    </row>
    <row r="64" spans="1:31" ht="12" x14ac:dyDescent="0.2">
      <c r="B64" s="8">
        <v>59</v>
      </c>
      <c r="C64" s="8" t="s">
        <v>11</v>
      </c>
      <c r="D64" s="8" t="s">
        <v>14</v>
      </c>
      <c r="E64" s="16">
        <v>150</v>
      </c>
      <c r="F64" s="5">
        <f t="shared" si="0"/>
        <v>897.84946236559131</v>
      </c>
      <c r="G64" s="5">
        <f t="shared" si="1"/>
        <v>448.92473118279565</v>
      </c>
      <c r="H64" s="16" t="s">
        <v>38</v>
      </c>
      <c r="I64" s="9">
        <f t="shared" si="2"/>
        <v>26935.483870967739</v>
      </c>
      <c r="J64" s="9">
        <f t="shared" si="3"/>
        <v>6733.88</v>
      </c>
      <c r="K64" s="45">
        <v>1670</v>
      </c>
      <c r="L64" s="11">
        <v>45764</v>
      </c>
      <c r="M64" s="12">
        <v>0.47916666666666669</v>
      </c>
    </row>
    <row r="65" spans="2:13" ht="12" x14ac:dyDescent="0.2">
      <c r="B65" s="8">
        <v>60</v>
      </c>
      <c r="C65" s="8" t="s">
        <v>11</v>
      </c>
      <c r="D65" s="8" t="s">
        <v>116</v>
      </c>
      <c r="E65" s="16">
        <v>150</v>
      </c>
      <c r="F65" s="5">
        <f t="shared" si="0"/>
        <v>537.63440860215053</v>
      </c>
      <c r="G65" s="5">
        <f t="shared" si="1"/>
        <v>268.81720430107526</v>
      </c>
      <c r="H65" s="16" t="s">
        <v>117</v>
      </c>
      <c r="I65" s="9">
        <f t="shared" si="2"/>
        <v>16129.032258064515</v>
      </c>
      <c r="J65" s="9">
        <f t="shared" si="3"/>
        <v>4032.26</v>
      </c>
      <c r="K65" s="45">
        <v>1000</v>
      </c>
      <c r="L65" s="11">
        <v>45764</v>
      </c>
      <c r="M65" s="12">
        <v>0.4861111111111111</v>
      </c>
    </row>
    <row r="66" spans="2:13" x14ac:dyDescent="0.15">
      <c r="F66" s="7"/>
      <c r="I66" s="27"/>
      <c r="J66" s="27"/>
      <c r="K66" s="27"/>
    </row>
  </sheetData>
  <mergeCells count="13">
    <mergeCell ref="B1:K1"/>
    <mergeCell ref="B3:B4"/>
    <mergeCell ref="F3:G4"/>
    <mergeCell ref="C3:C5"/>
    <mergeCell ref="D3:D5"/>
    <mergeCell ref="E3:E5"/>
    <mergeCell ref="H3:H5"/>
    <mergeCell ref="I3:I5"/>
    <mergeCell ref="L3:L5"/>
    <mergeCell ref="M3:M5"/>
    <mergeCell ref="B2:M2"/>
    <mergeCell ref="J3:J5"/>
    <mergeCell ref="K3:K5"/>
  </mergeCells>
  <pageMargins left="3.937007874015748E-2" right="3.937007874015748E-2" top="0.19685039370078741" bottom="0.1968503937007874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10655CAD4E89E48A8C5473085C60FA3" ma:contentTypeVersion="1" ma:contentTypeDescription="Yeni belge oluşturun." ma:contentTypeScope="" ma:versionID="0738bcfc05192006b192fae895f86cc0">
  <xsd:schema xmlns:xsd="http://www.w3.org/2001/XMLSchema" xmlns:xs="http://www.w3.org/2001/XMLSchema" xmlns:p="http://schemas.microsoft.com/office/2006/metadata/properties" xmlns:ns1="http://schemas.microsoft.com/sharepoint/v3" targetNamespace="http://schemas.microsoft.com/office/2006/metadata/properties" ma:root="true" ma:fieldsID="6e4ddd22d1b5ec3c392f5eb273545f3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007A11-8849-4D7B-B356-F9DB84B7A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889BFC-721C-4926-83EB-AD35CE7021D2}">
  <ds:schemaRefs>
    <ds:schemaRef ds:uri="http://schemas.microsoft.com/sharepoint/v3/contenttype/forms"/>
  </ds:schemaRefs>
</ds:datastoreItem>
</file>

<file path=customXml/itemProps3.xml><?xml version="1.0" encoding="utf-8"?>
<ds:datastoreItem xmlns:ds="http://schemas.openxmlformats.org/officeDocument/2006/customXml" ds:itemID="{FCEDF8A5-B73C-4521-AD00-EB247F2A3D6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2025-03-26T06:32:32Z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0x010100C10655CAD4E89E48A8C5473085C60FA3</vt:lpwstr>
  </property>
</Properties>
</file>